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5850" windowWidth="19230" windowHeight="6150"/>
  </bookViews>
  <sheets>
    <sheet name="Prices" sheetId="13" r:id="rId1"/>
  </sheets>
  <calcPr calcId="145621"/>
</workbook>
</file>

<file path=xl/calcChain.xml><?xml version="1.0" encoding="utf-8"?>
<calcChain xmlns="http://schemas.openxmlformats.org/spreadsheetml/2006/main">
  <c r="CP4" i="13" l="1"/>
  <c r="BV8" i="13" l="1"/>
  <c r="BU8" i="13"/>
  <c r="BT8" i="13"/>
  <c r="BS8" i="13"/>
  <c r="BR8" i="13"/>
  <c r="BQ8" i="13"/>
  <c r="AU3" i="13" l="1"/>
  <c r="AT3" i="13"/>
  <c r="AS3" i="13"/>
  <c r="AU2" i="13"/>
  <c r="AT2" i="13"/>
  <c r="AS2" i="13"/>
  <c r="CE9" i="13" l="1"/>
  <c r="CA9" i="13"/>
  <c r="BB9" i="13"/>
  <c r="CE10" i="13" l="1"/>
  <c r="CA10" i="13"/>
  <c r="BB10" i="13"/>
  <c r="CE11" i="13" l="1"/>
  <c r="CA11" i="13"/>
  <c r="BB11" i="13"/>
  <c r="CE12" i="13" l="1"/>
  <c r="CA12" i="13"/>
  <c r="BB12" i="13"/>
  <c r="BG6" i="13"/>
  <c r="CE13" i="13" l="1"/>
  <c r="CA13" i="13"/>
  <c r="BB13" i="13"/>
  <c r="CE14" i="13" l="1"/>
  <c r="CA14" i="13"/>
  <c r="BB14" i="13"/>
  <c r="CE15" i="13" l="1"/>
  <c r="CA15" i="13"/>
  <c r="BB15" i="13"/>
  <c r="CE16" i="13" l="1"/>
  <c r="CA16" i="13"/>
  <c r="BB16" i="13"/>
  <c r="D9" i="13" l="1"/>
  <c r="BY9" i="13" s="1"/>
  <c r="BX9" i="13" s="1"/>
  <c r="CE17" i="13"/>
  <c r="CA17" i="13"/>
  <c r="BB17" i="13"/>
  <c r="D10" i="13" l="1"/>
  <c r="BY10" i="13" s="1"/>
  <c r="BX10" i="13" s="1"/>
  <c r="CE18" i="13"/>
  <c r="CA18" i="13"/>
  <c r="BB18" i="13"/>
  <c r="D11" i="13" l="1"/>
  <c r="BY11" i="13" s="1"/>
  <c r="BX11" i="13" s="1"/>
  <c r="CE19" i="13"/>
  <c r="CA19" i="13"/>
  <c r="BB19" i="13"/>
  <c r="D12" i="13" l="1"/>
  <c r="BY12" i="13" s="1"/>
  <c r="BX12" i="13" s="1"/>
  <c r="CE20" i="13"/>
  <c r="CA20" i="13"/>
  <c r="BB20" i="13"/>
  <c r="AZ9" i="13"/>
  <c r="BD9" i="13"/>
  <c r="BZ9" i="13"/>
  <c r="AI9" i="13"/>
  <c r="U9" i="13"/>
  <c r="D13" i="13" l="1"/>
  <c r="BY13" i="13" s="1"/>
  <c r="BX13" i="13" s="1"/>
  <c r="CE21" i="13"/>
  <c r="CA21" i="13"/>
  <c r="BB21" i="13"/>
  <c r="AJ9" i="13"/>
  <c r="AY9" i="13"/>
  <c r="BD10" i="13"/>
  <c r="AI10" i="13"/>
  <c r="BZ10" i="13"/>
  <c r="U10" i="13"/>
  <c r="AZ10" i="13"/>
  <c r="AH9" i="13"/>
  <c r="AF9" i="13"/>
  <c r="AG9" i="13"/>
  <c r="Q9" i="13"/>
  <c r="S9" i="13"/>
  <c r="O9" i="13"/>
  <c r="A9" i="13"/>
  <c r="D14" i="13" l="1"/>
  <c r="BY14" i="13" s="1"/>
  <c r="BX14" i="13" s="1"/>
  <c r="CE22" i="13"/>
  <c r="CA22" i="13"/>
  <c r="BB22" i="13"/>
  <c r="AJ10" i="13"/>
  <c r="AY10" i="13"/>
  <c r="S10" i="13"/>
  <c r="Q10" i="13"/>
  <c r="O10" i="13"/>
  <c r="AZ11" i="13"/>
  <c r="BD11" i="13"/>
  <c r="U11" i="13"/>
  <c r="BZ11" i="13"/>
  <c r="AI11" i="13"/>
  <c r="AG10" i="13"/>
  <c r="AH10" i="13"/>
  <c r="AF10" i="13"/>
  <c r="A10" i="13"/>
  <c r="D15" i="13" l="1"/>
  <c r="BY15" i="13" s="1"/>
  <c r="BX15" i="13" s="1"/>
  <c r="CE23" i="13"/>
  <c r="CA23" i="13"/>
  <c r="BB23" i="13"/>
  <c r="AJ11" i="13"/>
  <c r="AY11" i="13"/>
  <c r="BD12" i="13"/>
  <c r="AI12" i="13"/>
  <c r="BZ12" i="13"/>
  <c r="AZ12" i="13"/>
  <c r="U12" i="13"/>
  <c r="AF11" i="13"/>
  <c r="AG11" i="13"/>
  <c r="AH11" i="13"/>
  <c r="Q11" i="13"/>
  <c r="S11" i="13"/>
  <c r="O11" i="13"/>
  <c r="A11" i="13"/>
  <c r="D16" i="13" l="1"/>
  <c r="BY16" i="13" s="1"/>
  <c r="BX16" i="13" s="1"/>
  <c r="CE24" i="13"/>
  <c r="CA24" i="13"/>
  <c r="BB24" i="13"/>
  <c r="AJ12" i="13"/>
  <c r="AY12" i="13"/>
  <c r="AZ13" i="13"/>
  <c r="BD13" i="13"/>
  <c r="AI13" i="13"/>
  <c r="BZ13" i="13"/>
  <c r="U13" i="13"/>
  <c r="S12" i="13"/>
  <c r="Q12" i="13"/>
  <c r="O12" i="13"/>
  <c r="AG12" i="13"/>
  <c r="AH12" i="13"/>
  <c r="AF12" i="13"/>
  <c r="A12" i="13"/>
  <c r="D17" i="13" l="1"/>
  <c r="BY17" i="13" s="1"/>
  <c r="BX17" i="13" s="1"/>
  <c r="CE25" i="13"/>
  <c r="CA25" i="13"/>
  <c r="BB25" i="13"/>
  <c r="AJ13" i="13"/>
  <c r="AY13" i="13"/>
  <c r="BD14" i="13"/>
  <c r="AI14" i="13"/>
  <c r="BZ14" i="13"/>
  <c r="AZ14" i="13"/>
  <c r="U14" i="13"/>
  <c r="Q13" i="13"/>
  <c r="S13" i="13"/>
  <c r="O13" i="13"/>
  <c r="AH13" i="13"/>
  <c r="AF13" i="13"/>
  <c r="AG13" i="13"/>
  <c r="A13" i="13"/>
  <c r="D18" i="13" l="1"/>
  <c r="BY18" i="13" s="1"/>
  <c r="BX18" i="13" s="1"/>
  <c r="CE26" i="13"/>
  <c r="CA26" i="13"/>
  <c r="BB26" i="13"/>
  <c r="AJ14" i="13"/>
  <c r="AY14" i="13"/>
  <c r="AZ15" i="13"/>
  <c r="BD15" i="13"/>
  <c r="U15" i="13"/>
  <c r="AI15" i="13"/>
  <c r="BZ15" i="13"/>
  <c r="S14" i="13"/>
  <c r="Q14" i="13"/>
  <c r="O14" i="13"/>
  <c r="AG14" i="13"/>
  <c r="AH14" i="13"/>
  <c r="AF14" i="13"/>
  <c r="A14" i="13"/>
  <c r="D19" i="13" l="1"/>
  <c r="BY19" i="13" s="1"/>
  <c r="BX19" i="13" s="1"/>
  <c r="CE27" i="13"/>
  <c r="CA27" i="13"/>
  <c r="BB27" i="13"/>
  <c r="AJ15" i="13"/>
  <c r="AY15" i="13"/>
  <c r="BD16" i="13"/>
  <c r="AI16" i="13"/>
  <c r="BZ16" i="13"/>
  <c r="U16" i="13"/>
  <c r="AZ16" i="13"/>
  <c r="AH15" i="13"/>
  <c r="AF15" i="13"/>
  <c r="AG15" i="13"/>
  <c r="Q15" i="13"/>
  <c r="S15" i="13"/>
  <c r="O15" i="13"/>
  <c r="A15" i="13"/>
  <c r="D20" i="13" l="1"/>
  <c r="BY20" i="13" s="1"/>
  <c r="BX20" i="13" s="1"/>
  <c r="CE28" i="13"/>
  <c r="CA28" i="13"/>
  <c r="BB28" i="13"/>
  <c r="AJ16" i="13"/>
  <c r="AY16" i="13"/>
  <c r="AZ17" i="13"/>
  <c r="BD17" i="13"/>
  <c r="BZ17" i="13"/>
  <c r="AI17" i="13"/>
  <c r="U17" i="13"/>
  <c r="S16" i="13"/>
  <c r="Q16" i="13"/>
  <c r="O16" i="13"/>
  <c r="AG16" i="13"/>
  <c r="AH16" i="13"/>
  <c r="AF16" i="13"/>
  <c r="A16" i="13"/>
  <c r="D21" i="13" l="1"/>
  <c r="BY21" i="13" s="1"/>
  <c r="BX21" i="13" s="1"/>
  <c r="CE29" i="13"/>
  <c r="CA29" i="13"/>
  <c r="BB29" i="13"/>
  <c r="AJ17" i="13"/>
  <c r="AY17" i="13"/>
  <c r="BD18" i="13"/>
  <c r="AI18" i="13"/>
  <c r="BZ18" i="13"/>
  <c r="U18" i="13"/>
  <c r="AZ18" i="13"/>
  <c r="Q17" i="13"/>
  <c r="S17" i="13"/>
  <c r="O17" i="13"/>
  <c r="AH17" i="13"/>
  <c r="AF17" i="13"/>
  <c r="AG17" i="13"/>
  <c r="A17" i="13"/>
  <c r="D22" i="13" l="1"/>
  <c r="BY22" i="13" s="1"/>
  <c r="BX22" i="13" s="1"/>
  <c r="CE30" i="13"/>
  <c r="CA30" i="13"/>
  <c r="BB30" i="13"/>
  <c r="AJ18" i="13"/>
  <c r="AY18" i="13"/>
  <c r="AZ19" i="13"/>
  <c r="BD19" i="13"/>
  <c r="AI19" i="13"/>
  <c r="U19" i="13"/>
  <c r="BZ19" i="13"/>
  <c r="S18" i="13"/>
  <c r="Q18" i="13"/>
  <c r="O18" i="13"/>
  <c r="AG18" i="13"/>
  <c r="AH18" i="13"/>
  <c r="AF18" i="13"/>
  <c r="A18" i="13"/>
  <c r="D23" i="13" l="1"/>
  <c r="BY23" i="13" s="1"/>
  <c r="BX23" i="13" s="1"/>
  <c r="CE31" i="13"/>
  <c r="CA31" i="13"/>
  <c r="BB31" i="13"/>
  <c r="AJ19" i="13"/>
  <c r="AY19" i="13"/>
  <c r="AF19" i="13"/>
  <c r="AG19" i="13"/>
  <c r="AH19" i="13"/>
  <c r="BD20" i="13"/>
  <c r="AI20" i="13"/>
  <c r="BZ20" i="13"/>
  <c r="AZ20" i="13"/>
  <c r="U20" i="13"/>
  <c r="Q19" i="13"/>
  <c r="S19" i="13"/>
  <c r="O19" i="13"/>
  <c r="A19" i="13"/>
  <c r="D24" i="13" l="1"/>
  <c r="BY24" i="13" s="1"/>
  <c r="BX24" i="13" s="1"/>
  <c r="CE32" i="13"/>
  <c r="CA32" i="13"/>
  <c r="BB32" i="13"/>
  <c r="AJ20" i="13"/>
  <c r="AY20" i="13"/>
  <c r="S20" i="13"/>
  <c r="Q20" i="13"/>
  <c r="O20" i="13"/>
  <c r="AZ21" i="13"/>
  <c r="BD21" i="13"/>
  <c r="AI21" i="13"/>
  <c r="BZ21" i="13"/>
  <c r="U21" i="13"/>
  <c r="AG20" i="13"/>
  <c r="AH20" i="13"/>
  <c r="AF20" i="13"/>
  <c r="A20" i="13"/>
  <c r="D25" i="13" l="1"/>
  <c r="BY25" i="13" s="1"/>
  <c r="BX25" i="13" s="1"/>
  <c r="CE33" i="13"/>
  <c r="CA33" i="13"/>
  <c r="BB33" i="13"/>
  <c r="AJ21" i="13"/>
  <c r="AY21" i="13"/>
  <c r="AH21" i="13"/>
  <c r="AF21" i="13"/>
  <c r="AG21" i="13"/>
  <c r="BD22" i="13"/>
  <c r="AI22" i="13"/>
  <c r="BZ22" i="13"/>
  <c r="AZ22" i="13"/>
  <c r="U22" i="13"/>
  <c r="Q21" i="13"/>
  <c r="S21" i="13"/>
  <c r="O21" i="13"/>
  <c r="A21" i="13"/>
  <c r="D26" i="13" l="1"/>
  <c r="BY26" i="13" s="1"/>
  <c r="BX26" i="13" s="1"/>
  <c r="CE34" i="13"/>
  <c r="CA34" i="13"/>
  <c r="BB34" i="13"/>
  <c r="AJ22" i="13"/>
  <c r="AY22" i="13"/>
  <c r="AZ23" i="13"/>
  <c r="BD23" i="13"/>
  <c r="U23" i="13"/>
  <c r="AI23" i="13"/>
  <c r="BZ23" i="13"/>
  <c r="AG22" i="13"/>
  <c r="AH22" i="13"/>
  <c r="AF22" i="13"/>
  <c r="S22" i="13"/>
  <c r="Q22" i="13"/>
  <c r="O22" i="13"/>
  <c r="A22" i="13"/>
  <c r="D27" i="13" l="1"/>
  <c r="BY27" i="13" s="1"/>
  <c r="BX27" i="13" s="1"/>
  <c r="CE35" i="13"/>
  <c r="CA35" i="13"/>
  <c r="BB35" i="13"/>
  <c r="AJ23" i="13"/>
  <c r="AY23" i="13"/>
  <c r="AF23" i="13"/>
  <c r="AG23" i="13"/>
  <c r="AH23" i="13"/>
  <c r="AI24" i="13"/>
  <c r="BZ24" i="13"/>
  <c r="AZ24" i="13"/>
  <c r="BD24" i="13"/>
  <c r="U24" i="13"/>
  <c r="Q23" i="13"/>
  <c r="S23" i="13"/>
  <c r="O23" i="13"/>
  <c r="A23" i="13"/>
  <c r="D28" i="13" l="1"/>
  <c r="BY28" i="13" s="1"/>
  <c r="BX28" i="13" s="1"/>
  <c r="CE36" i="13"/>
  <c r="CA36" i="13"/>
  <c r="BB36" i="13"/>
  <c r="AJ24" i="13"/>
  <c r="AY24" i="13"/>
  <c r="AG24" i="13"/>
  <c r="AH24" i="13"/>
  <c r="AF24" i="13"/>
  <c r="BD25" i="13"/>
  <c r="AI25" i="13"/>
  <c r="BZ25" i="13"/>
  <c r="AZ25" i="13"/>
  <c r="U25" i="13"/>
  <c r="S24" i="13"/>
  <c r="Q24" i="13"/>
  <c r="O24" i="13"/>
  <c r="A24" i="13"/>
  <c r="D29" i="13" l="1"/>
  <c r="BY29" i="13" s="1"/>
  <c r="BX29" i="13" s="1"/>
  <c r="CE37" i="13"/>
  <c r="CA37" i="13"/>
  <c r="BB37" i="13"/>
  <c r="AJ25" i="13"/>
  <c r="AY25" i="13"/>
  <c r="AZ26" i="13"/>
  <c r="BD26" i="13"/>
  <c r="U26" i="13"/>
  <c r="BZ26" i="13"/>
  <c r="AI26" i="13"/>
  <c r="Q25" i="13"/>
  <c r="S25" i="13"/>
  <c r="O25" i="13"/>
  <c r="AF25" i="13"/>
  <c r="AH25" i="13"/>
  <c r="AG25" i="13"/>
  <c r="A25" i="13"/>
  <c r="D30" i="13" l="1"/>
  <c r="BY30" i="13" s="1"/>
  <c r="BX30" i="13" s="1"/>
  <c r="CE38" i="13"/>
  <c r="CA38" i="13"/>
  <c r="BB38" i="13"/>
  <c r="AJ26" i="13"/>
  <c r="AY26" i="13"/>
  <c r="AZ27" i="13"/>
  <c r="BD27" i="13"/>
  <c r="U27" i="13"/>
  <c r="BZ27" i="13"/>
  <c r="AI27" i="13"/>
  <c r="AH26" i="13"/>
  <c r="AG26" i="13"/>
  <c r="AF26" i="13"/>
  <c r="S26" i="13"/>
  <c r="Q26" i="13"/>
  <c r="O26" i="13"/>
  <c r="A26" i="13"/>
  <c r="D31" i="13" l="1"/>
  <c r="BY31" i="13" s="1"/>
  <c r="BX31" i="13" s="1"/>
  <c r="CE39" i="13"/>
  <c r="CA39" i="13"/>
  <c r="BB39" i="13"/>
  <c r="AJ27" i="13"/>
  <c r="AY27" i="13"/>
  <c r="AI28" i="13"/>
  <c r="BZ28" i="13"/>
  <c r="U28" i="13"/>
  <c r="BD28" i="13"/>
  <c r="AZ28" i="13"/>
  <c r="Q27" i="13"/>
  <c r="O27" i="13"/>
  <c r="S27" i="13"/>
  <c r="AG27" i="13"/>
  <c r="AF27" i="13"/>
  <c r="AH27" i="13"/>
  <c r="A27" i="13"/>
  <c r="D32" i="13" l="1"/>
  <c r="BY32" i="13" s="1"/>
  <c r="BX32" i="13" s="1"/>
  <c r="CE40" i="13"/>
  <c r="CA40" i="13"/>
  <c r="BB40" i="13"/>
  <c r="AJ28" i="13"/>
  <c r="AY28" i="13"/>
  <c r="U29" i="13"/>
  <c r="AZ29" i="13"/>
  <c r="AI29" i="13"/>
  <c r="BD29" i="13"/>
  <c r="BZ29" i="13"/>
  <c r="S28" i="13"/>
  <c r="Q28" i="13"/>
  <c r="O28" i="13"/>
  <c r="AF28" i="13"/>
  <c r="AG28" i="13"/>
  <c r="AH28" i="13"/>
  <c r="A28" i="13"/>
  <c r="D33" i="13" l="1"/>
  <c r="BY33" i="13" s="1"/>
  <c r="BX33" i="13" s="1"/>
  <c r="CE41" i="13"/>
  <c r="CA41" i="13"/>
  <c r="BB41" i="13"/>
  <c r="AJ29" i="13"/>
  <c r="AY29" i="13"/>
  <c r="AZ30" i="13"/>
  <c r="BD30" i="13"/>
  <c r="U30" i="13"/>
  <c r="BZ30" i="13"/>
  <c r="AI30" i="13"/>
  <c r="Q29" i="13"/>
  <c r="S29" i="13"/>
  <c r="O29" i="13"/>
  <c r="AG29" i="13"/>
  <c r="AH29" i="13"/>
  <c r="AF29" i="13"/>
  <c r="A29" i="13"/>
  <c r="D34" i="13" l="1"/>
  <c r="BY34" i="13" s="1"/>
  <c r="BX34" i="13" s="1"/>
  <c r="CE42" i="13"/>
  <c r="CA42" i="13"/>
  <c r="BB42" i="13"/>
  <c r="AJ30" i="13"/>
  <c r="AY30" i="13"/>
  <c r="AZ31" i="13"/>
  <c r="U31" i="13"/>
  <c r="BD31" i="13"/>
  <c r="BZ31" i="13"/>
  <c r="AI31" i="13"/>
  <c r="S30" i="13"/>
  <c r="Q30" i="13"/>
  <c r="O30" i="13"/>
  <c r="AG30" i="13"/>
  <c r="AH30" i="13"/>
  <c r="AF30" i="13"/>
  <c r="A30" i="13"/>
  <c r="D35" i="13" l="1"/>
  <c r="BY35" i="13" s="1"/>
  <c r="BX35" i="13" s="1"/>
  <c r="CE43" i="13"/>
  <c r="CA43" i="13"/>
  <c r="BB43" i="13"/>
  <c r="AJ31" i="13"/>
  <c r="AY31" i="13"/>
  <c r="Q31" i="13"/>
  <c r="O31" i="13"/>
  <c r="S31" i="13"/>
  <c r="AI32" i="13"/>
  <c r="BZ32" i="13"/>
  <c r="BD32" i="13"/>
  <c r="U32" i="13"/>
  <c r="AZ32" i="13"/>
  <c r="AG31" i="13"/>
  <c r="AH31" i="13"/>
  <c r="AF31" i="13"/>
  <c r="A31" i="13"/>
  <c r="D36" i="13" l="1"/>
  <c r="BY36" i="13" s="1"/>
  <c r="BX36" i="13" s="1"/>
  <c r="CE44" i="13"/>
  <c r="CA44" i="13"/>
  <c r="BB44" i="13"/>
  <c r="AJ32" i="13"/>
  <c r="AY32" i="13"/>
  <c r="BD33" i="13"/>
  <c r="AI33" i="13"/>
  <c r="BZ33" i="13"/>
  <c r="AZ33" i="13"/>
  <c r="U33" i="13"/>
  <c r="S32" i="13"/>
  <c r="Q32" i="13"/>
  <c r="O32" i="13"/>
  <c r="AG32" i="13"/>
  <c r="AH32" i="13"/>
  <c r="AF32" i="13"/>
  <c r="A32" i="13"/>
  <c r="D37" i="13" l="1"/>
  <c r="BY37" i="13" s="1"/>
  <c r="BX37" i="13" s="1"/>
  <c r="CE45" i="13"/>
  <c r="CA45" i="13"/>
  <c r="BB45" i="13"/>
  <c r="AJ33" i="13"/>
  <c r="AY33" i="13"/>
  <c r="AH33" i="13"/>
  <c r="AF33" i="13"/>
  <c r="AG33" i="13"/>
  <c r="AZ34" i="13"/>
  <c r="BD34" i="13"/>
  <c r="U34" i="13"/>
  <c r="BZ34" i="13"/>
  <c r="AI34" i="13"/>
  <c r="Q33" i="13"/>
  <c r="S33" i="13"/>
  <c r="O33" i="13"/>
  <c r="A33" i="13"/>
  <c r="D38" i="13" l="1"/>
  <c r="BY38" i="13" s="1"/>
  <c r="BX38" i="13" s="1"/>
  <c r="CE46" i="13"/>
  <c r="CA46" i="13"/>
  <c r="BB46" i="13"/>
  <c r="AJ34" i="13"/>
  <c r="AY34" i="13"/>
  <c r="AZ35" i="13"/>
  <c r="BD35" i="13"/>
  <c r="BZ35" i="13"/>
  <c r="AI35" i="13"/>
  <c r="U35" i="13"/>
  <c r="S34" i="13"/>
  <c r="Q34" i="13"/>
  <c r="O34" i="13"/>
  <c r="AH34" i="13"/>
  <c r="AF34" i="13"/>
  <c r="AG34" i="13"/>
  <c r="A34" i="13"/>
  <c r="D39" i="13" l="1"/>
  <c r="BY39" i="13" s="1"/>
  <c r="BX39" i="13" s="1"/>
  <c r="CE47" i="13"/>
  <c r="CA47" i="13"/>
  <c r="BB47" i="13"/>
  <c r="AJ35" i="13"/>
  <c r="AY35" i="13"/>
  <c r="Q35" i="13"/>
  <c r="O35" i="13"/>
  <c r="S35" i="13"/>
  <c r="AG35" i="13"/>
  <c r="AF35" i="13"/>
  <c r="AH35" i="13"/>
  <c r="AI36" i="13"/>
  <c r="BZ36" i="13"/>
  <c r="U36" i="13"/>
  <c r="AZ36" i="13"/>
  <c r="BD36" i="13"/>
  <c r="A35" i="13"/>
  <c r="D40" i="13" l="1"/>
  <c r="BY40" i="13" s="1"/>
  <c r="BX40" i="13" s="1"/>
  <c r="CE48" i="13"/>
  <c r="CA48" i="13"/>
  <c r="BB48" i="13"/>
  <c r="AJ36" i="13"/>
  <c r="AY36" i="13"/>
  <c r="AG36" i="13"/>
  <c r="AH36" i="13"/>
  <c r="AF36" i="13"/>
  <c r="U37" i="13"/>
  <c r="AZ37" i="13"/>
  <c r="BD37" i="13"/>
  <c r="AI37" i="13"/>
  <c r="BZ37" i="13"/>
  <c r="S36" i="13"/>
  <c r="Q36" i="13"/>
  <c r="O36" i="13"/>
  <c r="A36" i="13"/>
  <c r="D41" i="13" l="1"/>
  <c r="BY41" i="13" s="1"/>
  <c r="BX41" i="13" s="1"/>
  <c r="CE49" i="13"/>
  <c r="CA49" i="13"/>
  <c r="BB49" i="13"/>
  <c r="AJ37" i="13"/>
  <c r="AY37" i="13"/>
  <c r="AZ38" i="13"/>
  <c r="BD38" i="13"/>
  <c r="U38" i="13"/>
  <c r="BZ38" i="13"/>
  <c r="AI38" i="13"/>
  <c r="Q37" i="13"/>
  <c r="S37" i="13"/>
  <c r="O37" i="13"/>
  <c r="AG37" i="13"/>
  <c r="AH37" i="13"/>
  <c r="AF37" i="13"/>
  <c r="A37" i="13"/>
  <c r="D42" i="13" l="1"/>
  <c r="BY42" i="13" s="1"/>
  <c r="BX42" i="13" s="1"/>
  <c r="CE50" i="13"/>
  <c r="CA50" i="13"/>
  <c r="BB50" i="13"/>
  <c r="AJ38" i="13"/>
  <c r="AY38" i="13"/>
  <c r="AZ39" i="13"/>
  <c r="U39" i="13"/>
  <c r="BD39" i="13"/>
  <c r="AI39" i="13"/>
  <c r="BZ39" i="13"/>
  <c r="S38" i="13"/>
  <c r="Q38" i="13"/>
  <c r="O38" i="13"/>
  <c r="AG38" i="13"/>
  <c r="AH38" i="13"/>
  <c r="AF38" i="13"/>
  <c r="A38" i="13"/>
  <c r="D43" i="13" l="1"/>
  <c r="BY43" i="13" s="1"/>
  <c r="BX43" i="13" s="1"/>
  <c r="CE51" i="13"/>
  <c r="CA51" i="13"/>
  <c r="BB51" i="13"/>
  <c r="AJ39" i="13"/>
  <c r="AY39" i="13"/>
  <c r="AI40" i="13"/>
  <c r="BZ40" i="13"/>
  <c r="AZ40" i="13"/>
  <c r="BD40" i="13"/>
  <c r="U40" i="13"/>
  <c r="AH39" i="13"/>
  <c r="AG39" i="13"/>
  <c r="AF39" i="13"/>
  <c r="Q39" i="13"/>
  <c r="O39" i="13"/>
  <c r="S39" i="13"/>
  <c r="A39" i="13"/>
  <c r="D44" i="13" l="1"/>
  <c r="BY44" i="13" s="1"/>
  <c r="BX44" i="13" s="1"/>
  <c r="CE52" i="13"/>
  <c r="CA52" i="13"/>
  <c r="BB52" i="13"/>
  <c r="AJ40" i="13"/>
  <c r="AY40" i="13"/>
  <c r="S40" i="13"/>
  <c r="Q40" i="13"/>
  <c r="O40" i="13"/>
  <c r="AG40" i="13"/>
  <c r="AH40" i="13"/>
  <c r="AF40" i="13"/>
  <c r="BD41" i="13"/>
  <c r="AI41" i="13"/>
  <c r="BZ41" i="13"/>
  <c r="AZ41" i="13"/>
  <c r="U41" i="13"/>
  <c r="A40" i="13"/>
  <c r="D45" i="13" l="1"/>
  <c r="BY45" i="13" s="1"/>
  <c r="BX45" i="13" s="1"/>
  <c r="CE53" i="13"/>
  <c r="CA53" i="13"/>
  <c r="BB53" i="13"/>
  <c r="AJ41" i="13"/>
  <c r="AY41" i="13"/>
  <c r="AF41" i="13"/>
  <c r="AH41" i="13"/>
  <c r="AG41" i="13"/>
  <c r="Q41" i="13"/>
  <c r="S41" i="13"/>
  <c r="O41" i="13"/>
  <c r="AI42" i="13"/>
  <c r="BZ42" i="13"/>
  <c r="AZ42" i="13"/>
  <c r="U42" i="13"/>
  <c r="BD42" i="13"/>
  <c r="A41" i="13"/>
  <c r="D46" i="13" l="1"/>
  <c r="BY46" i="13" s="1"/>
  <c r="BX46" i="13" s="1"/>
  <c r="CE54" i="13"/>
  <c r="CA54" i="13"/>
  <c r="BB54" i="13"/>
  <c r="AJ42" i="13"/>
  <c r="AY42" i="13"/>
  <c r="AI43" i="13"/>
  <c r="BZ43" i="13"/>
  <c r="U43" i="13"/>
  <c r="AZ43" i="13"/>
  <c r="BD43" i="13"/>
  <c r="S42" i="13"/>
  <c r="Q42" i="13"/>
  <c r="O42" i="13"/>
  <c r="AF42" i="13"/>
  <c r="AG42" i="13"/>
  <c r="AH42" i="13"/>
  <c r="A42" i="13"/>
  <c r="D47" i="13" l="1"/>
  <c r="BY47" i="13" s="1"/>
  <c r="BX47" i="13" s="1"/>
  <c r="CE55" i="13"/>
  <c r="CA55" i="13"/>
  <c r="BB55" i="13"/>
  <c r="AJ43" i="13"/>
  <c r="AY43" i="13"/>
  <c r="AZ44" i="13"/>
  <c r="BZ44" i="13"/>
  <c r="U44" i="13"/>
  <c r="AI44" i="13"/>
  <c r="BD44" i="13"/>
  <c r="Q43" i="13"/>
  <c r="O43" i="13"/>
  <c r="S43" i="13"/>
  <c r="AG43" i="13"/>
  <c r="AF43" i="13"/>
  <c r="AH43" i="13"/>
  <c r="A43" i="13"/>
  <c r="D48" i="13" l="1"/>
  <c r="BY48" i="13" s="1"/>
  <c r="BX48" i="13" s="1"/>
  <c r="CE56" i="13"/>
  <c r="CA56" i="13"/>
  <c r="BB56" i="13"/>
  <c r="AJ44" i="13"/>
  <c r="AY44" i="13"/>
  <c r="BD45" i="13"/>
  <c r="BZ45" i="13"/>
  <c r="AI45" i="13"/>
  <c r="AZ45" i="13"/>
  <c r="U45" i="13"/>
  <c r="AF44" i="13"/>
  <c r="AG44" i="13"/>
  <c r="AH44" i="13"/>
  <c r="S44" i="13"/>
  <c r="Q44" i="13"/>
  <c r="O44" i="13"/>
  <c r="A44" i="13"/>
  <c r="D49" i="13" l="1"/>
  <c r="BY49" i="13" s="1"/>
  <c r="BX49" i="13" s="1"/>
  <c r="CE57" i="13"/>
  <c r="CA57" i="13"/>
  <c r="BB57" i="13"/>
  <c r="AJ45" i="13"/>
  <c r="AY45" i="13"/>
  <c r="AI46" i="13"/>
  <c r="BZ46" i="13"/>
  <c r="AZ46" i="13"/>
  <c r="BD46" i="13"/>
  <c r="U46" i="13"/>
  <c r="Q45" i="13"/>
  <c r="S45" i="13"/>
  <c r="O45" i="13"/>
  <c r="AG45" i="13"/>
  <c r="AH45" i="13"/>
  <c r="AF45" i="13"/>
  <c r="A45" i="13"/>
  <c r="D50" i="13" l="1"/>
  <c r="BY50" i="13" s="1"/>
  <c r="BX50" i="13" s="1"/>
  <c r="CE58" i="13"/>
  <c r="CA58" i="13"/>
  <c r="BB58" i="13"/>
  <c r="AJ46" i="13"/>
  <c r="AY46" i="13"/>
  <c r="AI47" i="13"/>
  <c r="BZ47" i="13"/>
  <c r="AZ47" i="13"/>
  <c r="BD47" i="13"/>
  <c r="U47" i="13"/>
  <c r="S46" i="13"/>
  <c r="Q46" i="13"/>
  <c r="O46" i="13"/>
  <c r="AG46" i="13"/>
  <c r="AH46" i="13"/>
  <c r="AF46" i="13"/>
  <c r="A46" i="13"/>
  <c r="D51" i="13" l="1"/>
  <c r="BY51" i="13" s="1"/>
  <c r="BX51" i="13" s="1"/>
  <c r="CE59" i="13"/>
  <c r="CA59" i="13"/>
  <c r="BB59" i="13"/>
  <c r="AJ47" i="13"/>
  <c r="AY47" i="13"/>
  <c r="Q47" i="13"/>
  <c r="O47" i="13"/>
  <c r="S47" i="13"/>
  <c r="AG47" i="13"/>
  <c r="AH47" i="13"/>
  <c r="AF47" i="13"/>
  <c r="AZ48" i="13"/>
  <c r="U48" i="13"/>
  <c r="AI48" i="13"/>
  <c r="BD48" i="13"/>
  <c r="BZ48" i="13"/>
  <c r="A47" i="13"/>
  <c r="D52" i="13" l="1"/>
  <c r="BY52" i="13" s="1"/>
  <c r="BX52" i="13" s="1"/>
  <c r="CE60" i="13"/>
  <c r="CA60" i="13"/>
  <c r="BB60" i="13"/>
  <c r="AJ48" i="13"/>
  <c r="AY48" i="13"/>
  <c r="AG48" i="13"/>
  <c r="AH48" i="13"/>
  <c r="AF48" i="13"/>
  <c r="U49" i="13"/>
  <c r="AZ49" i="13"/>
  <c r="BD49" i="13"/>
  <c r="BZ49" i="13"/>
  <c r="AI49" i="13"/>
  <c r="S48" i="13"/>
  <c r="Q48" i="13"/>
  <c r="O48" i="13"/>
  <c r="A48" i="13"/>
  <c r="D53" i="13" l="1"/>
  <c r="BY53" i="13" s="1"/>
  <c r="BX53" i="13" s="1"/>
  <c r="CE61" i="13"/>
  <c r="CA61" i="13"/>
  <c r="BB61" i="13"/>
  <c r="AJ49" i="13"/>
  <c r="AY49" i="13"/>
  <c r="Q49" i="13"/>
  <c r="S49" i="13"/>
  <c r="O49" i="13"/>
  <c r="AI50" i="13"/>
  <c r="BZ50" i="13"/>
  <c r="BD50" i="13"/>
  <c r="U50" i="13"/>
  <c r="AZ50" i="13"/>
  <c r="AH49" i="13"/>
  <c r="AF49" i="13"/>
  <c r="AG49" i="13"/>
  <c r="A49" i="13"/>
  <c r="D54" i="13" l="1"/>
  <c r="BY54" i="13" s="1"/>
  <c r="BX54" i="13" s="1"/>
  <c r="CE62" i="13"/>
  <c r="CA62" i="13"/>
  <c r="BB62" i="13"/>
  <c r="AJ50" i="13"/>
  <c r="AY50" i="13"/>
  <c r="S50" i="13"/>
  <c r="Q50" i="13"/>
  <c r="O50" i="13"/>
  <c r="AI51" i="13"/>
  <c r="BZ51" i="13"/>
  <c r="U51" i="13"/>
  <c r="AZ51" i="13"/>
  <c r="BD51" i="13"/>
  <c r="AG50" i="13"/>
  <c r="AF50" i="13"/>
  <c r="AH50" i="13"/>
  <c r="A50" i="13"/>
  <c r="D55" i="13" l="1"/>
  <c r="BY55" i="13" s="1"/>
  <c r="BX55" i="13" s="1"/>
  <c r="CE63" i="13"/>
  <c r="CA63" i="13"/>
  <c r="BB63" i="13"/>
  <c r="AJ51" i="13"/>
  <c r="AY51" i="13"/>
  <c r="Q51" i="13"/>
  <c r="O51" i="13"/>
  <c r="S51" i="13"/>
  <c r="AG51" i="13"/>
  <c r="AH51" i="13"/>
  <c r="AF51" i="13"/>
  <c r="AI52" i="13"/>
  <c r="BZ52" i="13"/>
  <c r="AZ52" i="13"/>
  <c r="BD52" i="13"/>
  <c r="U52" i="13"/>
  <c r="A51" i="13"/>
  <c r="D56" i="13" l="1"/>
  <c r="BY56" i="13" s="1"/>
  <c r="BX56" i="13" s="1"/>
  <c r="CE64" i="13"/>
  <c r="CA64" i="13"/>
  <c r="BB64" i="13"/>
  <c r="AJ52" i="13"/>
  <c r="AY52" i="13"/>
  <c r="U53" i="13"/>
  <c r="BD53" i="13"/>
  <c r="AI53" i="13"/>
  <c r="AZ53" i="13"/>
  <c r="BZ53" i="13"/>
  <c r="AG52" i="13"/>
  <c r="AH52" i="13"/>
  <c r="AF52" i="13"/>
  <c r="S52" i="13"/>
  <c r="Q52" i="13"/>
  <c r="O52" i="13"/>
  <c r="A52" i="13"/>
  <c r="D57" i="13" l="1"/>
  <c r="BY57" i="13" s="1"/>
  <c r="BX57" i="13" s="1"/>
  <c r="CE65" i="13"/>
  <c r="CA65" i="13"/>
  <c r="BB65" i="13"/>
  <c r="AJ53" i="13"/>
  <c r="AY53" i="13"/>
  <c r="AG53" i="13"/>
  <c r="AH53" i="13"/>
  <c r="AF53" i="13"/>
  <c r="Q53" i="13"/>
  <c r="S53" i="13"/>
  <c r="O53" i="13"/>
  <c r="AZ54" i="13"/>
  <c r="AI54" i="13"/>
  <c r="BZ54" i="13"/>
  <c r="BD54" i="13"/>
  <c r="U54" i="13"/>
  <c r="A53" i="13"/>
  <c r="D58" i="13" l="1"/>
  <c r="BY58" i="13" s="1"/>
  <c r="BX58" i="13" s="1"/>
  <c r="CE66" i="13"/>
  <c r="CA66" i="13"/>
  <c r="BB66" i="13"/>
  <c r="AJ54" i="13"/>
  <c r="AY54" i="13"/>
  <c r="S54" i="13"/>
  <c r="Q54" i="13"/>
  <c r="O54" i="13"/>
  <c r="AZ55" i="13"/>
  <c r="U55" i="13"/>
  <c r="AI55" i="13"/>
  <c r="BZ55" i="13"/>
  <c r="BD55" i="13"/>
  <c r="AG54" i="13"/>
  <c r="AH54" i="13"/>
  <c r="AF54" i="13"/>
  <c r="A54" i="13"/>
  <c r="D59" i="13" l="1"/>
  <c r="BY59" i="13" s="1"/>
  <c r="BX59" i="13" s="1"/>
  <c r="CE67" i="13"/>
  <c r="CA67" i="13"/>
  <c r="BB67" i="13"/>
  <c r="AJ55" i="13"/>
  <c r="AY55" i="13"/>
  <c r="AF55" i="13"/>
  <c r="AH55" i="13"/>
  <c r="AG55" i="13"/>
  <c r="Q55" i="13"/>
  <c r="O55" i="13"/>
  <c r="S55" i="13"/>
  <c r="BD56" i="13"/>
  <c r="U56" i="13"/>
  <c r="AI56" i="13"/>
  <c r="AZ56" i="13"/>
  <c r="BZ56" i="13"/>
  <c r="A55" i="13"/>
  <c r="D60" i="13" l="1"/>
  <c r="BY60" i="13" s="1"/>
  <c r="BX60" i="13" s="1"/>
  <c r="CE68" i="13"/>
  <c r="CA68" i="13"/>
  <c r="BB68" i="13"/>
  <c r="AJ56" i="13"/>
  <c r="AY56" i="13"/>
  <c r="AH56" i="13"/>
  <c r="AG56" i="13"/>
  <c r="AF56" i="13"/>
  <c r="S56" i="13"/>
  <c r="Q56" i="13"/>
  <c r="O56" i="13"/>
  <c r="AZ57" i="13"/>
  <c r="U57" i="13"/>
  <c r="AI57" i="13"/>
  <c r="BZ57" i="13"/>
  <c r="BD57" i="13"/>
  <c r="A56" i="13"/>
  <c r="D61" i="13" l="1"/>
  <c r="BY61" i="13" s="1"/>
  <c r="BX61" i="13" s="1"/>
  <c r="CE69" i="13"/>
  <c r="CA69" i="13"/>
  <c r="BB69" i="13"/>
  <c r="AJ57" i="13"/>
  <c r="AY57" i="13"/>
  <c r="AG57" i="13"/>
  <c r="AH57" i="13"/>
  <c r="AF57" i="13"/>
  <c r="Q57" i="13"/>
  <c r="O57" i="13"/>
  <c r="S57" i="13"/>
  <c r="BD58" i="13"/>
  <c r="U58" i="13"/>
  <c r="BZ58" i="13"/>
  <c r="AI58" i="13"/>
  <c r="AZ58" i="13"/>
  <c r="A57" i="13"/>
  <c r="D62" i="13" l="1"/>
  <c r="BY62" i="13" s="1"/>
  <c r="BX62" i="13" s="1"/>
  <c r="CE70" i="13"/>
  <c r="CA70" i="13"/>
  <c r="BB70" i="13"/>
  <c r="AJ58" i="13"/>
  <c r="AY58" i="13"/>
  <c r="S58" i="13"/>
  <c r="Q58" i="13"/>
  <c r="O58" i="13"/>
  <c r="AZ59" i="13"/>
  <c r="U59" i="13"/>
  <c r="AI59" i="13"/>
  <c r="BZ59" i="13"/>
  <c r="BD59" i="13"/>
  <c r="AH58" i="13"/>
  <c r="AF58" i="13"/>
  <c r="AG58" i="13"/>
  <c r="A58" i="13"/>
  <c r="D63" i="13" l="1"/>
  <c r="BY63" i="13" s="1"/>
  <c r="BX63" i="13" s="1"/>
  <c r="CE71" i="13"/>
  <c r="CA71" i="13"/>
  <c r="BB71" i="13"/>
  <c r="AJ59" i="13"/>
  <c r="AY59" i="13"/>
  <c r="Q59" i="13"/>
  <c r="S59" i="13"/>
  <c r="O59" i="13"/>
  <c r="AI60" i="13"/>
  <c r="BZ60" i="13"/>
  <c r="AZ60" i="13"/>
  <c r="U60" i="13"/>
  <c r="BD60" i="13"/>
  <c r="AF59" i="13"/>
  <c r="AH59" i="13"/>
  <c r="AG59" i="13"/>
  <c r="A59" i="13"/>
  <c r="D64" i="13" l="1"/>
  <c r="BY64" i="13" s="1"/>
  <c r="BX64" i="13" s="1"/>
  <c r="CE72" i="13"/>
  <c r="CA72" i="13"/>
  <c r="BB72" i="13"/>
  <c r="AJ60" i="13"/>
  <c r="AY60" i="13"/>
  <c r="AH60" i="13"/>
  <c r="AG60" i="13"/>
  <c r="AF60" i="13"/>
  <c r="S60" i="13"/>
  <c r="Q60" i="13"/>
  <c r="O60" i="13"/>
  <c r="AZ61" i="13"/>
  <c r="AI61" i="13"/>
  <c r="BZ61" i="13"/>
  <c r="BD61" i="13"/>
  <c r="U61" i="13"/>
  <c r="A60" i="13"/>
  <c r="D65" i="13" l="1"/>
  <c r="BY65" i="13" s="1"/>
  <c r="BX65" i="13" s="1"/>
  <c r="CE73" i="13"/>
  <c r="CA73" i="13"/>
  <c r="BB73" i="13"/>
  <c r="AJ61" i="13"/>
  <c r="AY61" i="13"/>
  <c r="AG61" i="13"/>
  <c r="AF61" i="13"/>
  <c r="AH61" i="13"/>
  <c r="Q61" i="13"/>
  <c r="O61" i="13"/>
  <c r="S61" i="13"/>
  <c r="AZ62" i="13"/>
  <c r="AI62" i="13"/>
  <c r="BZ62" i="13"/>
  <c r="BD62" i="13"/>
  <c r="U62" i="13"/>
  <c r="A61" i="13"/>
  <c r="D66" i="13" l="1"/>
  <c r="BY66" i="13" s="1"/>
  <c r="BX66" i="13" s="1"/>
  <c r="CE74" i="13"/>
  <c r="CA74" i="13"/>
  <c r="BB74" i="13"/>
  <c r="AJ62" i="13"/>
  <c r="AY62" i="13"/>
  <c r="S62" i="13"/>
  <c r="Q62" i="13"/>
  <c r="O62" i="13"/>
  <c r="AI63" i="13"/>
  <c r="BZ63" i="13"/>
  <c r="AZ63" i="13"/>
  <c r="BD63" i="13"/>
  <c r="U63" i="13"/>
  <c r="AH62" i="13"/>
  <c r="AG62" i="13"/>
  <c r="AF62" i="13"/>
  <c r="A62" i="13"/>
  <c r="D67" i="13" l="1"/>
  <c r="BY67" i="13" s="1"/>
  <c r="BX67" i="13" s="1"/>
  <c r="CE75" i="13"/>
  <c r="CA75" i="13"/>
  <c r="BB75" i="13"/>
  <c r="AJ63" i="13"/>
  <c r="AY63" i="13"/>
  <c r="Q63" i="13"/>
  <c r="O63" i="13"/>
  <c r="S63" i="13"/>
  <c r="AG63" i="13"/>
  <c r="AH63" i="13"/>
  <c r="AF63" i="13"/>
  <c r="BD64" i="13"/>
  <c r="BZ64" i="13"/>
  <c r="U64" i="13"/>
  <c r="AI64" i="13"/>
  <c r="AZ64" i="13"/>
  <c r="A63" i="13"/>
  <c r="D68" i="13" l="1"/>
  <c r="BY68" i="13" s="1"/>
  <c r="BX68" i="13" s="1"/>
  <c r="CE76" i="13"/>
  <c r="CA76" i="13"/>
  <c r="BB76" i="13"/>
  <c r="AJ64" i="13"/>
  <c r="AY64" i="13"/>
  <c r="S64" i="13"/>
  <c r="Q64" i="13"/>
  <c r="O64" i="13"/>
  <c r="AH64" i="13"/>
  <c r="AG64" i="13"/>
  <c r="AF64" i="13"/>
  <c r="AZ65" i="13"/>
  <c r="U65" i="13"/>
  <c r="AI65" i="13"/>
  <c r="BZ65" i="13"/>
  <c r="BD65" i="13"/>
  <c r="A64" i="13"/>
  <c r="D69" i="13" l="1"/>
  <c r="BY69" i="13" s="1"/>
  <c r="BX69" i="13" s="1"/>
  <c r="CE77" i="13"/>
  <c r="CA77" i="13"/>
  <c r="BB77" i="13"/>
  <c r="AJ65" i="13"/>
  <c r="AY65" i="13"/>
  <c r="AG65" i="13"/>
  <c r="AH65" i="13"/>
  <c r="AF65" i="13"/>
  <c r="BD66" i="13"/>
  <c r="U66" i="13"/>
  <c r="AI66" i="13"/>
  <c r="AZ66" i="13"/>
  <c r="BZ66" i="13"/>
  <c r="Q65" i="13"/>
  <c r="O65" i="13"/>
  <c r="S65" i="13"/>
  <c r="A65" i="13"/>
  <c r="D70" i="13" l="1"/>
  <c r="BY70" i="13" s="1"/>
  <c r="BX70" i="13" s="1"/>
  <c r="CE78" i="13"/>
  <c r="CA78" i="13"/>
  <c r="BB78" i="13"/>
  <c r="AJ66" i="13"/>
  <c r="AY66" i="13"/>
  <c r="AH66" i="13"/>
  <c r="AF66" i="13"/>
  <c r="AG66" i="13"/>
  <c r="AZ67" i="13"/>
  <c r="U67" i="13"/>
  <c r="AI67" i="13"/>
  <c r="BZ67" i="13"/>
  <c r="BD67" i="13"/>
  <c r="S66" i="13"/>
  <c r="Q66" i="13"/>
  <c r="O66" i="13"/>
  <c r="A66" i="13"/>
  <c r="D71" i="13" l="1"/>
  <c r="BY71" i="13" s="1"/>
  <c r="BX71" i="13" s="1"/>
  <c r="CE79" i="13"/>
  <c r="CA79" i="13"/>
  <c r="BB79" i="13"/>
  <c r="AJ67" i="13"/>
  <c r="AY67" i="13"/>
  <c r="AH67" i="13"/>
  <c r="AG67" i="13"/>
  <c r="AF67" i="13"/>
  <c r="AI68" i="13"/>
  <c r="BZ68" i="13"/>
  <c r="AZ68" i="13"/>
  <c r="U68" i="13"/>
  <c r="BD68" i="13"/>
  <c r="Q67" i="13"/>
  <c r="S67" i="13"/>
  <c r="O67" i="13"/>
  <c r="A67" i="13"/>
  <c r="D72" i="13" l="1"/>
  <c r="BY72" i="13" s="1"/>
  <c r="BX72" i="13" s="1"/>
  <c r="CE80" i="13"/>
  <c r="CA80" i="13"/>
  <c r="BB80" i="13"/>
  <c r="AJ68" i="13"/>
  <c r="AY68" i="13"/>
  <c r="AH68" i="13"/>
  <c r="AG68" i="13"/>
  <c r="AF68" i="13"/>
  <c r="S68" i="13"/>
  <c r="Q68" i="13"/>
  <c r="O68" i="13"/>
  <c r="AZ69" i="13"/>
  <c r="AI69" i="13"/>
  <c r="BZ69" i="13"/>
  <c r="U69" i="13"/>
  <c r="BD69" i="13"/>
  <c r="A68" i="13"/>
  <c r="D73" i="13" l="1"/>
  <c r="BY73" i="13" s="1"/>
  <c r="BX73" i="13" s="1"/>
  <c r="CE81" i="13"/>
  <c r="CA81" i="13"/>
  <c r="BB81" i="13"/>
  <c r="AJ69" i="13"/>
  <c r="AY69" i="13"/>
  <c r="AG69" i="13"/>
  <c r="AH69" i="13"/>
  <c r="AF69" i="13"/>
  <c r="AZ70" i="13"/>
  <c r="AI70" i="13"/>
  <c r="BZ70" i="13"/>
  <c r="BD70" i="13"/>
  <c r="U70" i="13"/>
  <c r="Q69" i="13"/>
  <c r="O69" i="13"/>
  <c r="S69" i="13"/>
  <c r="A69" i="13"/>
  <c r="D74" i="13" l="1"/>
  <c r="BY74" i="13" s="1"/>
  <c r="BX74" i="13" s="1"/>
  <c r="CE82" i="13"/>
  <c r="CA82" i="13"/>
  <c r="BB82" i="13"/>
  <c r="AJ70" i="13"/>
  <c r="AY70" i="13"/>
  <c r="AI71" i="13"/>
  <c r="BZ71" i="13"/>
  <c r="AZ71" i="13"/>
  <c r="U71" i="13"/>
  <c r="BD71" i="13"/>
  <c r="AH70" i="13"/>
  <c r="AG70" i="13"/>
  <c r="AF70" i="13"/>
  <c r="S70" i="13"/>
  <c r="Q70" i="13"/>
  <c r="O70" i="13"/>
  <c r="A70" i="13"/>
  <c r="D75" i="13" l="1"/>
  <c r="BY75" i="13" s="1"/>
  <c r="BX75" i="13" s="1"/>
  <c r="CE83" i="13"/>
  <c r="CA83" i="13"/>
  <c r="BB83" i="13"/>
  <c r="AJ71" i="13"/>
  <c r="AY71" i="13"/>
  <c r="BD72" i="13"/>
  <c r="AI72" i="13"/>
  <c r="AZ72" i="13"/>
  <c r="BZ72" i="13"/>
  <c r="U72" i="13"/>
  <c r="AG71" i="13"/>
  <c r="AH71" i="13"/>
  <c r="AF71" i="13"/>
  <c r="Q71" i="13"/>
  <c r="O71" i="13"/>
  <c r="S71" i="13"/>
  <c r="A71" i="13"/>
  <c r="D76" i="13" l="1"/>
  <c r="BY76" i="13" s="1"/>
  <c r="BX76" i="13" s="1"/>
  <c r="CE84" i="13"/>
  <c r="CA84" i="13"/>
  <c r="BB84" i="13"/>
  <c r="AJ72" i="13"/>
  <c r="AY72" i="13"/>
  <c r="AH72" i="13"/>
  <c r="AG72" i="13"/>
  <c r="AF72" i="13"/>
  <c r="S72" i="13"/>
  <c r="Q72" i="13"/>
  <c r="O72" i="13"/>
  <c r="AZ73" i="13"/>
  <c r="U73" i="13"/>
  <c r="AI73" i="13"/>
  <c r="BZ73" i="13"/>
  <c r="BD73" i="13"/>
  <c r="A72" i="13"/>
  <c r="D77" i="13" l="1"/>
  <c r="BY77" i="13" s="1"/>
  <c r="BX77" i="13" s="1"/>
  <c r="CE85" i="13"/>
  <c r="CA85" i="13"/>
  <c r="BB85" i="13"/>
  <c r="AJ73" i="13"/>
  <c r="AY73" i="13"/>
  <c r="Q73" i="13"/>
  <c r="O73" i="13"/>
  <c r="S73" i="13"/>
  <c r="BD74" i="13"/>
  <c r="U74" i="13"/>
  <c r="BZ74" i="13"/>
  <c r="AZ74" i="13"/>
  <c r="AI74" i="13"/>
  <c r="AG73" i="13"/>
  <c r="AH73" i="13"/>
  <c r="AF73" i="13"/>
  <c r="A73" i="13"/>
  <c r="D78" i="13" l="1"/>
  <c r="BY78" i="13" s="1"/>
  <c r="BX78" i="13" s="1"/>
  <c r="CE86" i="13"/>
  <c r="CA86" i="13"/>
  <c r="BB86" i="13"/>
  <c r="AJ74" i="13"/>
  <c r="AY74" i="13"/>
  <c r="S74" i="13"/>
  <c r="Q74" i="13"/>
  <c r="O74" i="13"/>
  <c r="AH74" i="13"/>
  <c r="AF74" i="13"/>
  <c r="AG74" i="13"/>
  <c r="AZ75" i="13"/>
  <c r="U75" i="13"/>
  <c r="AI75" i="13"/>
  <c r="BZ75" i="13"/>
  <c r="BD75" i="13"/>
  <c r="A74" i="13"/>
  <c r="D79" i="13" l="1"/>
  <c r="BY79" i="13" s="1"/>
  <c r="BX79" i="13" s="1"/>
  <c r="CE87" i="13"/>
  <c r="CA87" i="13"/>
  <c r="BB87" i="13"/>
  <c r="AJ75" i="13"/>
  <c r="AY75" i="13"/>
  <c r="AI76" i="13"/>
  <c r="BZ76" i="13"/>
  <c r="AZ76" i="13"/>
  <c r="U76" i="13"/>
  <c r="BD76" i="13"/>
  <c r="Q75" i="13"/>
  <c r="S75" i="13"/>
  <c r="O75" i="13"/>
  <c r="AF75" i="13"/>
  <c r="AH75" i="13"/>
  <c r="AG75" i="13"/>
  <c r="A75" i="13"/>
  <c r="D80" i="13" l="1"/>
  <c r="BY80" i="13" s="1"/>
  <c r="BX80" i="13" s="1"/>
  <c r="CE88" i="13"/>
  <c r="CA88" i="13"/>
  <c r="BB88" i="13"/>
  <c r="AJ76" i="13"/>
  <c r="AY76" i="13"/>
  <c r="AZ77" i="13"/>
  <c r="AI77" i="13"/>
  <c r="BZ77" i="13"/>
  <c r="BD77" i="13"/>
  <c r="U77" i="13"/>
  <c r="S76" i="13"/>
  <c r="Q76" i="13"/>
  <c r="O76" i="13"/>
  <c r="AH76" i="13"/>
  <c r="AG76" i="13"/>
  <c r="AF76" i="13"/>
  <c r="A76" i="13"/>
  <c r="D81" i="13" l="1"/>
  <c r="BY81" i="13" s="1"/>
  <c r="BX81" i="13" s="1"/>
  <c r="CE89" i="13"/>
  <c r="CA89" i="13"/>
  <c r="BB89" i="13"/>
  <c r="AJ77" i="13"/>
  <c r="AY77" i="13"/>
  <c r="AZ78" i="13"/>
  <c r="AI78" i="13"/>
  <c r="BZ78" i="13"/>
  <c r="BD78" i="13"/>
  <c r="U78" i="13"/>
  <c r="AG77" i="13"/>
  <c r="AH77" i="13"/>
  <c r="AF77" i="13"/>
  <c r="Q77" i="13"/>
  <c r="O77" i="13"/>
  <c r="S77" i="13"/>
  <c r="A77" i="13"/>
  <c r="D82" i="13" l="1"/>
  <c r="BY82" i="13" s="1"/>
  <c r="BX82" i="13" s="1"/>
  <c r="CE90" i="13"/>
  <c r="CA90" i="13"/>
  <c r="BB90" i="13"/>
  <c r="AJ78" i="13"/>
  <c r="AY78" i="13"/>
  <c r="AH78" i="13"/>
  <c r="AG78" i="13"/>
  <c r="AF78" i="13"/>
  <c r="S78" i="13"/>
  <c r="Q78" i="13"/>
  <c r="O78" i="13"/>
  <c r="AI79" i="13"/>
  <c r="BZ79" i="13"/>
  <c r="AZ79" i="13"/>
  <c r="BD79" i="13"/>
  <c r="U79" i="13"/>
  <c r="A78" i="13"/>
  <c r="D83" i="13" l="1"/>
  <c r="BY83" i="13" s="1"/>
  <c r="BX83" i="13" s="1"/>
  <c r="CE91" i="13"/>
  <c r="CA91" i="13"/>
  <c r="BB91" i="13"/>
  <c r="AJ79" i="13"/>
  <c r="AY79" i="13"/>
  <c r="Q79" i="13"/>
  <c r="O79" i="13"/>
  <c r="S79" i="13"/>
  <c r="AG79" i="13"/>
  <c r="AH79" i="13"/>
  <c r="AF79" i="13"/>
  <c r="BD80" i="13"/>
  <c r="BZ80" i="13"/>
  <c r="U80" i="13"/>
  <c r="AI80" i="13"/>
  <c r="AZ80" i="13"/>
  <c r="A79" i="13"/>
  <c r="D84" i="13" l="1"/>
  <c r="BY84" i="13" s="1"/>
  <c r="BX84" i="13" s="1"/>
  <c r="CE92" i="13"/>
  <c r="CA92" i="13"/>
  <c r="BB92" i="13"/>
  <c r="AJ80" i="13"/>
  <c r="AY80" i="13"/>
  <c r="S80" i="13"/>
  <c r="Q80" i="13"/>
  <c r="O80" i="13"/>
  <c r="AH80" i="13"/>
  <c r="AG80" i="13"/>
  <c r="AF80" i="13"/>
  <c r="AZ81" i="13"/>
  <c r="U81" i="13"/>
  <c r="AI81" i="13"/>
  <c r="BZ81" i="13"/>
  <c r="BD81" i="13"/>
  <c r="A80" i="13"/>
  <c r="D85" i="13" l="1"/>
  <c r="BY85" i="13" s="1"/>
  <c r="BX85" i="13" s="1"/>
  <c r="CE93" i="13"/>
  <c r="CA93" i="13"/>
  <c r="BB93" i="13"/>
  <c r="AJ81" i="13"/>
  <c r="AY81" i="13"/>
  <c r="AG81" i="13"/>
  <c r="AH81" i="13"/>
  <c r="AF81" i="13"/>
  <c r="BD82" i="13"/>
  <c r="U82" i="13"/>
  <c r="AI82" i="13"/>
  <c r="AZ82" i="13"/>
  <c r="BZ82" i="13"/>
  <c r="Q81" i="13"/>
  <c r="O81" i="13"/>
  <c r="S81" i="13"/>
  <c r="A81" i="13"/>
  <c r="D86" i="13" l="1"/>
  <c r="BY86" i="13" s="1"/>
  <c r="BX86" i="13" s="1"/>
  <c r="CE94" i="13"/>
  <c r="CA94" i="13"/>
  <c r="BB94" i="13"/>
  <c r="AJ82" i="13"/>
  <c r="AY82" i="13"/>
  <c r="AH82" i="13"/>
  <c r="AG82" i="13"/>
  <c r="AF82" i="13"/>
  <c r="S82" i="13"/>
  <c r="Q82" i="13"/>
  <c r="O82" i="13"/>
  <c r="AZ83" i="13"/>
  <c r="U83" i="13"/>
  <c r="AI83" i="13"/>
  <c r="BZ83" i="13"/>
  <c r="BD83" i="13"/>
  <c r="A82" i="13"/>
  <c r="D87" i="13" l="1"/>
  <c r="BY87" i="13" s="1"/>
  <c r="BX87" i="13" s="1"/>
  <c r="CE95" i="13"/>
  <c r="CA95" i="13"/>
  <c r="BB95" i="13"/>
  <c r="AJ83" i="13"/>
  <c r="AY83" i="13"/>
  <c r="AI84" i="13"/>
  <c r="BZ84" i="13"/>
  <c r="AZ84" i="13"/>
  <c r="U84" i="13"/>
  <c r="BD84" i="13"/>
  <c r="AH83" i="13"/>
  <c r="AG83" i="13"/>
  <c r="AF83" i="13"/>
  <c r="Q83" i="13"/>
  <c r="S83" i="13"/>
  <c r="O83" i="13"/>
  <c r="A83" i="13"/>
  <c r="D88" i="13" l="1"/>
  <c r="BY88" i="13" s="1"/>
  <c r="BX88" i="13" s="1"/>
  <c r="CE96" i="13"/>
  <c r="CA96" i="13"/>
  <c r="BB96" i="13"/>
  <c r="AJ84" i="13"/>
  <c r="AY84" i="13"/>
  <c r="AZ85" i="13"/>
  <c r="AI85" i="13"/>
  <c r="BZ85" i="13"/>
  <c r="BD85" i="13"/>
  <c r="U85" i="13"/>
  <c r="S84" i="13"/>
  <c r="Q84" i="13"/>
  <c r="O84" i="13"/>
  <c r="AH84" i="13"/>
  <c r="AG84" i="13"/>
  <c r="AF84" i="13"/>
  <c r="A84" i="13"/>
  <c r="D89" i="13" l="1"/>
  <c r="BY89" i="13" s="1"/>
  <c r="BX89" i="13" s="1"/>
  <c r="CE97" i="13"/>
  <c r="CA97" i="13"/>
  <c r="BB97" i="13"/>
  <c r="AJ85" i="13"/>
  <c r="AY85" i="13"/>
  <c r="AZ86" i="13"/>
  <c r="AI86" i="13"/>
  <c r="BZ86" i="13"/>
  <c r="BD86" i="13"/>
  <c r="U86" i="13"/>
  <c r="Q85" i="13"/>
  <c r="O85" i="13"/>
  <c r="S85" i="13"/>
  <c r="AG85" i="13"/>
  <c r="AH85" i="13"/>
  <c r="AF85" i="13"/>
  <c r="A85" i="13"/>
  <c r="D90" i="13" l="1"/>
  <c r="BY90" i="13" s="1"/>
  <c r="BX90" i="13" s="1"/>
  <c r="CE98" i="13"/>
  <c r="CA98" i="13"/>
  <c r="BB98" i="13"/>
  <c r="AJ86" i="13"/>
  <c r="AY86" i="13"/>
  <c r="S86" i="13"/>
  <c r="Q86" i="13"/>
  <c r="O86" i="13"/>
  <c r="AH86" i="13"/>
  <c r="AF86" i="13"/>
  <c r="AG86" i="13"/>
  <c r="AI87" i="13"/>
  <c r="BZ87" i="13"/>
  <c r="AZ87" i="13"/>
  <c r="BD87" i="13"/>
  <c r="U87" i="13"/>
  <c r="A86" i="13"/>
  <c r="D91" i="13" l="1"/>
  <c r="BY91" i="13" s="1"/>
  <c r="BX91" i="13" s="1"/>
  <c r="CE99" i="13"/>
  <c r="CA99" i="13"/>
  <c r="BB99" i="13"/>
  <c r="AJ87" i="13"/>
  <c r="AY87" i="13"/>
  <c r="BD88" i="13"/>
  <c r="AI88" i="13"/>
  <c r="AZ88" i="13"/>
  <c r="BZ88" i="13"/>
  <c r="U88" i="13"/>
  <c r="Q87" i="13"/>
  <c r="O87" i="13"/>
  <c r="S87" i="13"/>
  <c r="AG87" i="13"/>
  <c r="AH87" i="13"/>
  <c r="AF87" i="13"/>
  <c r="A87" i="13"/>
  <c r="D92" i="13" l="1"/>
  <c r="BY92" i="13" s="1"/>
  <c r="BX92" i="13" s="1"/>
  <c r="CE100" i="13"/>
  <c r="CA100" i="13"/>
  <c r="BB100" i="13"/>
  <c r="AJ88" i="13"/>
  <c r="AY88" i="13"/>
  <c r="S88" i="13"/>
  <c r="Q88" i="13"/>
  <c r="O88" i="13"/>
  <c r="AH88" i="13"/>
  <c r="AG88" i="13"/>
  <c r="AF88" i="13"/>
  <c r="AZ89" i="13"/>
  <c r="U89" i="13"/>
  <c r="AI89" i="13"/>
  <c r="BZ89" i="13"/>
  <c r="BD89" i="13"/>
  <c r="A88" i="13"/>
  <c r="D93" i="13" l="1"/>
  <c r="BY93" i="13" s="1"/>
  <c r="BX93" i="13" s="1"/>
  <c r="CE101" i="13"/>
  <c r="CA101" i="13"/>
  <c r="BB101" i="13"/>
  <c r="AJ89" i="13"/>
  <c r="AY89" i="13"/>
  <c r="BD90" i="13"/>
  <c r="U90" i="13"/>
  <c r="BZ90" i="13"/>
  <c r="AI90" i="13"/>
  <c r="AZ90" i="13"/>
  <c r="AG89" i="13"/>
  <c r="AH89" i="13"/>
  <c r="AF89" i="13"/>
  <c r="Q89" i="13"/>
  <c r="O89" i="13"/>
  <c r="S89" i="13"/>
  <c r="A89" i="13"/>
  <c r="D94" i="13" l="1"/>
  <c r="BY94" i="13" s="1"/>
  <c r="BX94" i="13" s="1"/>
  <c r="CE102" i="13"/>
  <c r="CA102" i="13"/>
  <c r="BB102" i="13"/>
  <c r="AJ90" i="13"/>
  <c r="AY90" i="13"/>
  <c r="S90" i="13"/>
  <c r="Q90" i="13"/>
  <c r="O90" i="13"/>
  <c r="AH90" i="13"/>
  <c r="AG90" i="13"/>
  <c r="AF90" i="13"/>
  <c r="AZ91" i="13"/>
  <c r="U91" i="13"/>
  <c r="AI91" i="13"/>
  <c r="BZ91" i="13"/>
  <c r="BD91" i="13"/>
  <c r="A90" i="13"/>
  <c r="D95" i="13" l="1"/>
  <c r="BY95" i="13" s="1"/>
  <c r="BX95" i="13" s="1"/>
  <c r="CE103" i="13"/>
  <c r="CA103" i="13"/>
  <c r="BB103" i="13"/>
  <c r="AJ91" i="13"/>
  <c r="AY91" i="13"/>
  <c r="Q91" i="13"/>
  <c r="S91" i="13"/>
  <c r="O91" i="13"/>
  <c r="AI92" i="13"/>
  <c r="BZ92" i="13"/>
  <c r="AZ92" i="13"/>
  <c r="U92" i="13"/>
  <c r="BD92" i="13"/>
  <c r="AF91" i="13"/>
  <c r="AH91" i="13"/>
  <c r="AG91" i="13"/>
  <c r="A91" i="13"/>
  <c r="D96" i="13" l="1"/>
  <c r="BY96" i="13" s="1"/>
  <c r="BX96" i="13" s="1"/>
  <c r="CE104" i="13"/>
  <c r="CA104" i="13"/>
  <c r="BB104" i="13"/>
  <c r="AJ92" i="13"/>
  <c r="AY92" i="13"/>
  <c r="AH92" i="13"/>
  <c r="AG92" i="13"/>
  <c r="AF92" i="13"/>
  <c r="S92" i="13"/>
  <c r="Q92" i="13"/>
  <c r="O92" i="13"/>
  <c r="AZ93" i="13"/>
  <c r="AI93" i="13"/>
  <c r="BZ93" i="13"/>
  <c r="BD93" i="13"/>
  <c r="U93" i="13"/>
  <c r="A92" i="13"/>
  <c r="D97" i="13" l="1"/>
  <c r="BY97" i="13" s="1"/>
  <c r="BX97" i="13" s="1"/>
  <c r="CE105" i="13"/>
  <c r="CA105" i="13"/>
  <c r="BB105" i="13"/>
  <c r="AJ93" i="13"/>
  <c r="AY93" i="13"/>
  <c r="AZ94" i="13"/>
  <c r="AI94" i="13"/>
  <c r="BZ94" i="13"/>
  <c r="BD94" i="13"/>
  <c r="U94" i="13"/>
  <c r="AG93" i="13"/>
  <c r="AF93" i="13"/>
  <c r="AH93" i="13"/>
  <c r="Q93" i="13"/>
  <c r="O93" i="13"/>
  <c r="S93" i="13"/>
  <c r="A93" i="13"/>
  <c r="D98" i="13" l="1"/>
  <c r="BY98" i="13" s="1"/>
  <c r="BX98" i="13" s="1"/>
  <c r="CE106" i="13"/>
  <c r="CA106" i="13"/>
  <c r="BB106" i="13"/>
  <c r="AJ94" i="13"/>
  <c r="AY94" i="13"/>
  <c r="S94" i="13"/>
  <c r="Q94" i="13"/>
  <c r="O94" i="13"/>
  <c r="AH94" i="13"/>
  <c r="AF94" i="13"/>
  <c r="AG94" i="13"/>
  <c r="AI95" i="13"/>
  <c r="BZ95" i="13"/>
  <c r="AZ95" i="13"/>
  <c r="BD95" i="13"/>
  <c r="U95" i="13"/>
  <c r="A94" i="13"/>
  <c r="D99" i="13" l="1"/>
  <c r="BY99" i="13" s="1"/>
  <c r="BX99" i="13" s="1"/>
  <c r="CE107" i="13"/>
  <c r="CA107" i="13"/>
  <c r="BB107" i="13"/>
  <c r="AJ95" i="13"/>
  <c r="AY95" i="13"/>
  <c r="Q95" i="13"/>
  <c r="O95" i="13"/>
  <c r="S95" i="13"/>
  <c r="BD96" i="13"/>
  <c r="BZ96" i="13"/>
  <c r="U96" i="13"/>
  <c r="AI96" i="13"/>
  <c r="AZ96" i="13"/>
  <c r="AG95" i="13"/>
  <c r="AH95" i="13"/>
  <c r="AF95" i="13"/>
  <c r="A95" i="13"/>
  <c r="D100" i="13" l="1"/>
  <c r="BY100" i="13" s="1"/>
  <c r="BX100" i="13" s="1"/>
  <c r="CE108" i="13"/>
  <c r="CA108" i="13"/>
  <c r="BB108" i="13"/>
  <c r="AJ96" i="13"/>
  <c r="AY96" i="13"/>
  <c r="AZ97" i="13"/>
  <c r="U97" i="13"/>
  <c r="AI97" i="13"/>
  <c r="BZ97" i="13"/>
  <c r="BD97" i="13"/>
  <c r="S96" i="13"/>
  <c r="Q96" i="13"/>
  <c r="O96" i="13"/>
  <c r="AH96" i="13"/>
  <c r="AG96" i="13"/>
  <c r="AF96" i="13"/>
  <c r="A96" i="13"/>
  <c r="D101" i="13" l="1"/>
  <c r="BY101" i="13" s="1"/>
  <c r="BX101" i="13" s="1"/>
  <c r="CE109" i="13"/>
  <c r="CA109" i="13"/>
  <c r="BB109" i="13"/>
  <c r="AJ97" i="13"/>
  <c r="AY97" i="13"/>
  <c r="Q97" i="13"/>
  <c r="O97" i="13"/>
  <c r="S97" i="13"/>
  <c r="BD98" i="13"/>
  <c r="U98" i="13"/>
  <c r="AI98" i="13"/>
  <c r="AZ98" i="13"/>
  <c r="BZ98" i="13"/>
  <c r="AG97" i="13"/>
  <c r="AH97" i="13"/>
  <c r="AF97" i="13"/>
  <c r="A97" i="13"/>
  <c r="D102" i="13" l="1"/>
  <c r="BY102" i="13" s="1"/>
  <c r="BX102" i="13" s="1"/>
  <c r="CE110" i="13"/>
  <c r="CA110" i="13"/>
  <c r="BB110" i="13"/>
  <c r="AJ98" i="13"/>
  <c r="AY98" i="13"/>
  <c r="S98" i="13"/>
  <c r="Q98" i="13"/>
  <c r="O98" i="13"/>
  <c r="AZ99" i="13"/>
  <c r="U99" i="13"/>
  <c r="AI99" i="13"/>
  <c r="BZ99" i="13"/>
  <c r="BD99" i="13"/>
  <c r="AH98" i="13"/>
  <c r="AG98" i="13"/>
  <c r="AF98" i="13"/>
  <c r="A98" i="13"/>
  <c r="D103" i="13" l="1"/>
  <c r="BY103" i="13" s="1"/>
  <c r="BX103" i="13" s="1"/>
  <c r="CE111" i="13"/>
  <c r="CA111" i="13"/>
  <c r="BB111" i="13"/>
  <c r="AJ99" i="13"/>
  <c r="AY99" i="13"/>
  <c r="AI100" i="13"/>
  <c r="BZ100" i="13"/>
  <c r="AZ100" i="13"/>
  <c r="U100" i="13"/>
  <c r="BD100" i="13"/>
  <c r="Q99" i="13"/>
  <c r="S99" i="13"/>
  <c r="O99" i="13"/>
  <c r="AF99" i="13"/>
  <c r="AG99" i="13"/>
  <c r="AH99" i="13"/>
  <c r="A99" i="13"/>
  <c r="D104" i="13" l="1"/>
  <c r="BY104" i="13" s="1"/>
  <c r="BX104" i="13" s="1"/>
  <c r="CE112" i="13"/>
  <c r="CA112" i="13"/>
  <c r="BB112" i="13"/>
  <c r="AJ100" i="13"/>
  <c r="AY100" i="13"/>
  <c r="AH100" i="13"/>
  <c r="AG100" i="13"/>
  <c r="AF100" i="13"/>
  <c r="AZ101" i="13"/>
  <c r="AI101" i="13"/>
  <c r="BZ101" i="13"/>
  <c r="BD101" i="13"/>
  <c r="U101" i="13"/>
  <c r="S100" i="13"/>
  <c r="Q100" i="13"/>
  <c r="O100" i="13"/>
  <c r="A100" i="13"/>
  <c r="D105" i="13" l="1"/>
  <c r="BY105" i="13" s="1"/>
  <c r="BX105" i="13" s="1"/>
  <c r="CE113" i="13"/>
  <c r="CA113" i="13"/>
  <c r="BB113" i="13"/>
  <c r="AJ101" i="13"/>
  <c r="AY101" i="13"/>
  <c r="AZ102" i="13"/>
  <c r="AI102" i="13"/>
  <c r="BZ102" i="13"/>
  <c r="BD102" i="13"/>
  <c r="U102" i="13"/>
  <c r="AG101" i="13"/>
  <c r="AH101" i="13"/>
  <c r="AF101" i="13"/>
  <c r="Q101" i="13"/>
  <c r="O101" i="13"/>
  <c r="S101" i="13"/>
  <c r="A101" i="13"/>
  <c r="D106" i="13" l="1"/>
  <c r="BY106" i="13" s="1"/>
  <c r="BX106" i="13" s="1"/>
  <c r="CE114" i="13"/>
  <c r="CA114" i="13"/>
  <c r="BB114" i="13"/>
  <c r="AJ102" i="13"/>
  <c r="AY102" i="13"/>
  <c r="S102" i="13"/>
  <c r="Q102" i="13"/>
  <c r="O102" i="13"/>
  <c r="AH102" i="13"/>
  <c r="AF102" i="13"/>
  <c r="AG102" i="13"/>
  <c r="AI103" i="13"/>
  <c r="BZ103" i="13"/>
  <c r="AZ103" i="13"/>
  <c r="U103" i="13"/>
  <c r="BD103" i="13"/>
  <c r="A102" i="13"/>
  <c r="D107" i="13" l="1"/>
  <c r="BY107" i="13" s="1"/>
  <c r="BX107" i="13" s="1"/>
  <c r="CE115" i="13"/>
  <c r="CA115" i="13"/>
  <c r="BB115" i="13"/>
  <c r="AJ103" i="13"/>
  <c r="AY103" i="13"/>
  <c r="BD104" i="13"/>
  <c r="AI104" i="13"/>
  <c r="AZ104" i="13"/>
  <c r="BZ104" i="13"/>
  <c r="U104" i="13"/>
  <c r="AG103" i="13"/>
  <c r="AH103" i="13"/>
  <c r="AF103" i="13"/>
  <c r="Q103" i="13"/>
  <c r="O103" i="13"/>
  <c r="S103" i="13"/>
  <c r="A103" i="13"/>
  <c r="D108" i="13" l="1"/>
  <c r="BY108" i="13" s="1"/>
  <c r="BX108" i="13" s="1"/>
  <c r="CE116" i="13"/>
  <c r="CA116" i="13"/>
  <c r="BB116" i="13"/>
  <c r="AJ104" i="13"/>
  <c r="AY104" i="13"/>
  <c r="S104" i="13"/>
  <c r="Q104" i="13"/>
  <c r="O104" i="13"/>
  <c r="AH104" i="13"/>
  <c r="AG104" i="13"/>
  <c r="AF104" i="13"/>
  <c r="AZ105" i="13"/>
  <c r="U105" i="13"/>
  <c r="AI105" i="13"/>
  <c r="BZ105" i="13"/>
  <c r="BD105" i="13"/>
  <c r="A104" i="13"/>
  <c r="D109" i="13" l="1"/>
  <c r="BY109" i="13" s="1"/>
  <c r="BX109" i="13" s="1"/>
  <c r="CE117" i="13"/>
  <c r="CA117" i="13"/>
  <c r="BB117" i="13"/>
  <c r="AJ105" i="13"/>
  <c r="AY105" i="13"/>
  <c r="AZ106" i="13"/>
  <c r="AI106" i="13"/>
  <c r="BZ106" i="13"/>
  <c r="BD106" i="13"/>
  <c r="U106" i="13"/>
  <c r="AF105" i="13"/>
  <c r="AG105" i="13"/>
  <c r="AH105" i="13"/>
  <c r="Q105" i="13"/>
  <c r="O105" i="13"/>
  <c r="S105" i="13"/>
  <c r="A105" i="13"/>
  <c r="D110" i="13" l="1"/>
  <c r="BY110" i="13" s="1"/>
  <c r="BX110" i="13" s="1"/>
  <c r="CE118" i="13"/>
  <c r="CA118" i="13"/>
  <c r="BB118" i="13"/>
  <c r="AJ106" i="13"/>
  <c r="AY106" i="13"/>
  <c r="O106" i="13"/>
  <c r="S106" i="13"/>
  <c r="Q106" i="13"/>
  <c r="AG106" i="13"/>
  <c r="AF106" i="13"/>
  <c r="AH106" i="13"/>
  <c r="BD107" i="13"/>
  <c r="U107" i="13"/>
  <c r="AI107" i="13"/>
  <c r="AZ107" i="13"/>
  <c r="BZ107" i="13"/>
  <c r="A106" i="13"/>
  <c r="D111" i="13" l="1"/>
  <c r="BY111" i="13" s="1"/>
  <c r="BX111" i="13" s="1"/>
  <c r="CE119" i="13"/>
  <c r="CA119" i="13"/>
  <c r="BB119" i="13"/>
  <c r="AJ107" i="13"/>
  <c r="AY107" i="13"/>
  <c r="AH107" i="13"/>
  <c r="AF107" i="13"/>
  <c r="AG107" i="13"/>
  <c r="BD108" i="13"/>
  <c r="AI108" i="13"/>
  <c r="AZ108" i="13"/>
  <c r="BZ108" i="13"/>
  <c r="U108" i="13"/>
  <c r="O107" i="13"/>
  <c r="S107" i="13"/>
  <c r="Q107" i="13"/>
  <c r="A107" i="13"/>
  <c r="D112" i="13" l="1"/>
  <c r="BY112" i="13" s="1"/>
  <c r="BX112" i="13" s="1"/>
  <c r="CE120" i="13"/>
  <c r="CA120" i="13"/>
  <c r="BB120" i="13"/>
  <c r="AJ108" i="13"/>
  <c r="AY108" i="13"/>
  <c r="Q108" i="13"/>
  <c r="S108" i="13"/>
  <c r="O108" i="13"/>
  <c r="AG108" i="13"/>
  <c r="AH108" i="13"/>
  <c r="AF108" i="13"/>
  <c r="AZ109" i="13"/>
  <c r="AI109" i="13"/>
  <c r="BZ109" i="13"/>
  <c r="BD109" i="13"/>
  <c r="U109" i="13"/>
  <c r="A108" i="13"/>
  <c r="D113" i="13" l="1"/>
  <c r="BY113" i="13" s="1"/>
  <c r="BX113" i="13" s="1"/>
  <c r="CE121" i="13"/>
  <c r="CA121" i="13"/>
  <c r="BB121" i="13"/>
  <c r="AJ109" i="13"/>
  <c r="AY109" i="13"/>
  <c r="AZ110" i="13"/>
  <c r="U110" i="13"/>
  <c r="AI110" i="13"/>
  <c r="BZ110" i="13"/>
  <c r="BD110" i="13"/>
  <c r="S109" i="13"/>
  <c r="Q109" i="13"/>
  <c r="O109" i="13"/>
  <c r="AF109" i="13"/>
  <c r="AG109" i="13"/>
  <c r="AH109" i="13"/>
  <c r="A109" i="13"/>
  <c r="D114" i="13" l="1"/>
  <c r="BY114" i="13" s="1"/>
  <c r="BX114" i="13" s="1"/>
  <c r="CE122" i="13"/>
  <c r="CA122" i="13"/>
  <c r="BB122" i="13"/>
  <c r="AJ110" i="13"/>
  <c r="AY110" i="13"/>
  <c r="AG110" i="13"/>
  <c r="AF110" i="13"/>
  <c r="AH110" i="13"/>
  <c r="AZ111" i="13"/>
  <c r="AI111" i="13"/>
  <c r="BZ111" i="13"/>
  <c r="U111" i="13"/>
  <c r="BD111" i="13"/>
  <c r="O110" i="13"/>
  <c r="Q110" i="13"/>
  <c r="S110" i="13"/>
  <c r="A110" i="13"/>
  <c r="D115" i="13" l="1"/>
  <c r="BY115" i="13" s="1"/>
  <c r="BX115" i="13" s="1"/>
  <c r="CE123" i="13"/>
  <c r="CA123" i="13"/>
  <c r="BB123" i="13"/>
  <c r="AJ111" i="13"/>
  <c r="AY111" i="13"/>
  <c r="AZ112" i="13"/>
  <c r="AI112" i="13"/>
  <c r="BZ112" i="13"/>
  <c r="BD112" i="13"/>
  <c r="U112" i="13"/>
  <c r="O111" i="13"/>
  <c r="Q111" i="13"/>
  <c r="S111" i="13"/>
  <c r="AH111" i="13"/>
  <c r="AG111" i="13"/>
  <c r="AF111" i="13"/>
  <c r="A111" i="13"/>
  <c r="D116" i="13" l="1"/>
  <c r="BY116" i="13" s="1"/>
  <c r="BX116" i="13" s="1"/>
  <c r="CE124" i="13"/>
  <c r="CA124" i="13"/>
  <c r="BB124" i="13"/>
  <c r="AJ112" i="13"/>
  <c r="AY112" i="13"/>
  <c r="AG112" i="13"/>
  <c r="AF112" i="13"/>
  <c r="AH112" i="13"/>
  <c r="BD113" i="13"/>
  <c r="U113" i="13"/>
  <c r="AZ113" i="13"/>
  <c r="BZ113" i="13"/>
  <c r="AI113" i="13"/>
  <c r="O112" i="13"/>
  <c r="S112" i="13"/>
  <c r="Q112" i="13"/>
  <c r="A112" i="13"/>
  <c r="D117" i="13" l="1"/>
  <c r="BY117" i="13" s="1"/>
  <c r="BX117" i="13" s="1"/>
  <c r="CE125" i="13"/>
  <c r="CA125" i="13"/>
  <c r="BB125" i="13"/>
  <c r="AJ113" i="13"/>
  <c r="AY113" i="13"/>
  <c r="BD114" i="13"/>
  <c r="U114" i="13"/>
  <c r="BZ114" i="13"/>
  <c r="AI114" i="13"/>
  <c r="AZ114" i="13"/>
  <c r="Q113" i="13"/>
  <c r="S113" i="13"/>
  <c r="O113" i="13"/>
  <c r="AH113" i="13"/>
  <c r="AF113" i="13"/>
  <c r="AG113" i="13"/>
  <c r="A113" i="13"/>
  <c r="D118" i="13" l="1"/>
  <c r="BY118" i="13" s="1"/>
  <c r="BX118" i="13" s="1"/>
  <c r="CE126" i="13"/>
  <c r="CA126" i="13"/>
  <c r="BB126" i="13"/>
  <c r="AJ114" i="13"/>
  <c r="AY114" i="13"/>
  <c r="O114" i="13"/>
  <c r="Q114" i="13"/>
  <c r="S114" i="13"/>
  <c r="AG114" i="13"/>
  <c r="AH114" i="13"/>
  <c r="AF114" i="13"/>
  <c r="AZ115" i="13"/>
  <c r="BZ115" i="13"/>
  <c r="U115" i="13"/>
  <c r="BD115" i="13"/>
  <c r="AI115" i="13"/>
  <c r="A114" i="13"/>
  <c r="D119" i="13" l="1"/>
  <c r="BY119" i="13" s="1"/>
  <c r="BX119" i="13" s="1"/>
  <c r="CE127" i="13"/>
  <c r="CA127" i="13"/>
  <c r="BB127" i="13"/>
  <c r="AJ115" i="13"/>
  <c r="AY115" i="13"/>
  <c r="AI116" i="13"/>
  <c r="BZ116" i="13"/>
  <c r="BD116" i="13"/>
  <c r="U116" i="13"/>
  <c r="AZ116" i="13"/>
  <c r="O115" i="13"/>
  <c r="Q115" i="13"/>
  <c r="S115" i="13"/>
  <c r="AF115" i="13"/>
  <c r="AH115" i="13"/>
  <c r="AG115" i="13"/>
  <c r="A115" i="13"/>
  <c r="D120" i="13" l="1"/>
  <c r="BY120" i="13" s="1"/>
  <c r="BX120" i="13" s="1"/>
  <c r="CE128" i="13"/>
  <c r="CA128" i="13"/>
  <c r="BB128" i="13"/>
  <c r="AJ116" i="13"/>
  <c r="AY116" i="13"/>
  <c r="O116" i="13"/>
  <c r="S116" i="13"/>
  <c r="Q116" i="13"/>
  <c r="AG116" i="13"/>
  <c r="AF116" i="13"/>
  <c r="AH116" i="13"/>
  <c r="BD117" i="13"/>
  <c r="U117" i="13"/>
  <c r="BZ117" i="13"/>
  <c r="AZ117" i="13"/>
  <c r="AI117" i="13"/>
  <c r="A116" i="13"/>
  <c r="D121" i="13" l="1"/>
  <c r="BY121" i="13" s="1"/>
  <c r="BX121" i="13" s="1"/>
  <c r="CE129" i="13"/>
  <c r="CA129" i="13"/>
  <c r="BB129" i="13"/>
  <c r="AJ117" i="13"/>
  <c r="AY117" i="13"/>
  <c r="O117" i="13"/>
  <c r="S117" i="13"/>
  <c r="Q117" i="13"/>
  <c r="BD118" i="13"/>
  <c r="U118" i="13"/>
  <c r="AI118" i="13"/>
  <c r="AZ118" i="13"/>
  <c r="BZ118" i="13"/>
  <c r="AF117" i="13"/>
  <c r="AH117" i="13"/>
  <c r="AG117" i="13"/>
  <c r="A117" i="13"/>
  <c r="D122" i="13" l="1"/>
  <c r="BY122" i="13" s="1"/>
  <c r="BX122" i="13" s="1"/>
  <c r="CE130" i="13"/>
  <c r="CA130" i="13"/>
  <c r="BB130" i="13"/>
  <c r="AJ118" i="13"/>
  <c r="AY118" i="13"/>
  <c r="O118" i="13"/>
  <c r="Q118" i="13"/>
  <c r="S118" i="13"/>
  <c r="AZ119" i="13"/>
  <c r="AI119" i="13"/>
  <c r="BZ119" i="13"/>
  <c r="BD119" i="13"/>
  <c r="U119" i="13"/>
  <c r="AG118" i="13"/>
  <c r="AF118" i="13"/>
  <c r="AH118" i="13"/>
  <c r="A118" i="13"/>
  <c r="D123" i="13" l="1"/>
  <c r="BY123" i="13" s="1"/>
  <c r="BX123" i="13" s="1"/>
  <c r="CE131" i="13"/>
  <c r="CA131" i="13"/>
  <c r="BB131" i="13"/>
  <c r="AJ119" i="13"/>
  <c r="AY119" i="13"/>
  <c r="AI120" i="13"/>
  <c r="BZ120" i="13"/>
  <c r="AZ120" i="13"/>
  <c r="BD120" i="13"/>
  <c r="U120" i="13"/>
  <c r="O119" i="13"/>
  <c r="Q119" i="13"/>
  <c r="S119" i="13"/>
  <c r="AF119" i="13"/>
  <c r="AH119" i="13"/>
  <c r="AG119" i="13"/>
  <c r="A119" i="13"/>
  <c r="D124" i="13" l="1"/>
  <c r="BY124" i="13" s="1"/>
  <c r="BX124" i="13" s="1"/>
  <c r="CE132" i="13"/>
  <c r="CA132" i="13"/>
  <c r="BB132" i="13"/>
  <c r="AJ120" i="13"/>
  <c r="AY120" i="13"/>
  <c r="O120" i="13"/>
  <c r="S120" i="13"/>
  <c r="Q120" i="13"/>
  <c r="AG120" i="13"/>
  <c r="AF120" i="13"/>
  <c r="AH120" i="13"/>
  <c r="BD121" i="13"/>
  <c r="U121" i="13"/>
  <c r="AZ121" i="13"/>
  <c r="AI121" i="13"/>
  <c r="BZ121" i="13"/>
  <c r="A120" i="13"/>
  <c r="D125" i="13" l="1"/>
  <c r="BY125" i="13" s="1"/>
  <c r="BX125" i="13" s="1"/>
  <c r="CE133" i="13"/>
  <c r="CA133" i="13"/>
  <c r="BB133" i="13"/>
  <c r="AJ121" i="13"/>
  <c r="AY121" i="13"/>
  <c r="BD122" i="13"/>
  <c r="U122" i="13"/>
  <c r="BZ122" i="13"/>
  <c r="AI122" i="13"/>
  <c r="AZ122" i="13"/>
  <c r="O121" i="13"/>
  <c r="S121" i="13"/>
  <c r="Q121" i="13"/>
  <c r="AF121" i="13"/>
  <c r="AH121" i="13"/>
  <c r="AG121" i="13"/>
  <c r="A121" i="13"/>
  <c r="D126" i="13" l="1"/>
  <c r="BY126" i="13" s="1"/>
  <c r="BX126" i="13" s="1"/>
  <c r="CE134" i="13"/>
  <c r="CA134" i="13"/>
  <c r="BB134" i="13"/>
  <c r="AJ122" i="13"/>
  <c r="AY122" i="13"/>
  <c r="AG122" i="13"/>
  <c r="AH122" i="13"/>
  <c r="AF122" i="13"/>
  <c r="AI123" i="13"/>
  <c r="BZ123" i="13"/>
  <c r="AZ123" i="13"/>
  <c r="U123" i="13"/>
  <c r="BD123" i="13"/>
  <c r="O122" i="13"/>
  <c r="Q122" i="13"/>
  <c r="S122" i="13"/>
  <c r="A122" i="13"/>
  <c r="D127" i="13" l="1"/>
  <c r="BY127" i="13" s="1"/>
  <c r="BX127" i="13" s="1"/>
  <c r="CE135" i="13"/>
  <c r="CA135" i="13"/>
  <c r="BB135" i="13"/>
  <c r="AJ123" i="13"/>
  <c r="AY123" i="13"/>
  <c r="AH123" i="13"/>
  <c r="AF123" i="13"/>
  <c r="AG123" i="13"/>
  <c r="AZ124" i="13"/>
  <c r="AI124" i="13"/>
  <c r="BZ124" i="13"/>
  <c r="U124" i="13"/>
  <c r="BD124" i="13"/>
  <c r="O123" i="13"/>
  <c r="Q123" i="13"/>
  <c r="S123" i="13"/>
  <c r="A123" i="13"/>
  <c r="D128" i="13" l="1"/>
  <c r="BY128" i="13" s="1"/>
  <c r="BX128" i="13" s="1"/>
  <c r="CE136" i="13"/>
  <c r="CA136" i="13"/>
  <c r="BB136" i="13"/>
  <c r="AJ124" i="13"/>
  <c r="AY124" i="13"/>
  <c r="O124" i="13"/>
  <c r="S124" i="13"/>
  <c r="Q124" i="13"/>
  <c r="AG124" i="13"/>
  <c r="AF124" i="13"/>
  <c r="AH124" i="13"/>
  <c r="BD125" i="13"/>
  <c r="U125" i="13"/>
  <c r="AI125" i="13"/>
  <c r="BZ125" i="13"/>
  <c r="AZ125" i="13"/>
  <c r="A124" i="13"/>
  <c r="D129" i="13" l="1"/>
  <c r="BY129" i="13" s="1"/>
  <c r="BX129" i="13" s="1"/>
  <c r="CE137" i="13"/>
  <c r="CA137" i="13"/>
  <c r="BB137" i="13"/>
  <c r="AJ125" i="13"/>
  <c r="AY125" i="13"/>
  <c r="O125" i="13"/>
  <c r="Q125" i="13"/>
  <c r="S125" i="13"/>
  <c r="BD126" i="13"/>
  <c r="U126" i="13"/>
  <c r="AZ126" i="13"/>
  <c r="AI126" i="13"/>
  <c r="BZ126" i="13"/>
  <c r="AH125" i="13"/>
  <c r="AF125" i="13"/>
  <c r="AG125" i="13"/>
  <c r="A125" i="13"/>
  <c r="D130" i="13" l="1"/>
  <c r="BY130" i="13" s="1"/>
  <c r="BX130" i="13" s="1"/>
  <c r="CE138" i="13"/>
  <c r="CA138" i="13"/>
  <c r="BB138" i="13"/>
  <c r="AJ126" i="13"/>
  <c r="AY126" i="13"/>
  <c r="O126" i="13"/>
  <c r="Q126" i="13"/>
  <c r="S126" i="13"/>
  <c r="AG126" i="13"/>
  <c r="AH126" i="13"/>
  <c r="AF126" i="13"/>
  <c r="AZ127" i="13"/>
  <c r="AI127" i="13"/>
  <c r="BZ127" i="13"/>
  <c r="BD127" i="13"/>
  <c r="U127" i="13"/>
  <c r="A126" i="13"/>
  <c r="D131" i="13" l="1"/>
  <c r="BY131" i="13" s="1"/>
  <c r="BX131" i="13" s="1"/>
  <c r="CE139" i="13"/>
  <c r="CA139" i="13"/>
  <c r="BB139" i="13"/>
  <c r="AJ127" i="13"/>
  <c r="AY127" i="13"/>
  <c r="AI128" i="13"/>
  <c r="BZ128" i="13"/>
  <c r="AZ128" i="13"/>
  <c r="BD128" i="13"/>
  <c r="U128" i="13"/>
  <c r="O127" i="13"/>
  <c r="S127" i="13"/>
  <c r="Q127" i="13"/>
  <c r="AF127" i="13"/>
  <c r="AH127" i="13"/>
  <c r="AG127" i="13"/>
  <c r="A127" i="13"/>
  <c r="D132" i="13" l="1"/>
  <c r="BY132" i="13" s="1"/>
  <c r="BX132" i="13" s="1"/>
  <c r="CE140" i="13"/>
  <c r="CA140" i="13"/>
  <c r="BB140" i="13"/>
  <c r="AJ128" i="13"/>
  <c r="AY128" i="13"/>
  <c r="O128" i="13"/>
  <c r="S128" i="13"/>
  <c r="Q128" i="13"/>
  <c r="BD129" i="13"/>
  <c r="U129" i="13"/>
  <c r="AZ129" i="13"/>
  <c r="AI129" i="13"/>
  <c r="BZ129" i="13"/>
  <c r="AG128" i="13"/>
  <c r="AF128" i="13"/>
  <c r="AH128" i="13"/>
  <c r="A128" i="13"/>
  <c r="D133" i="13" l="1"/>
  <c r="BY133" i="13" s="1"/>
  <c r="BX133" i="13" s="1"/>
  <c r="CE141" i="13"/>
  <c r="CA141" i="13"/>
  <c r="BB141" i="13"/>
  <c r="AJ129" i="13"/>
  <c r="AY129" i="13"/>
  <c r="AF129" i="13"/>
  <c r="AH129" i="13"/>
  <c r="AG129" i="13"/>
  <c r="BD130" i="13"/>
  <c r="U130" i="13"/>
  <c r="AI130" i="13"/>
  <c r="BZ130" i="13"/>
  <c r="AZ130" i="13"/>
  <c r="O129" i="13"/>
  <c r="S129" i="13"/>
  <c r="Q129" i="13"/>
  <c r="A129" i="13"/>
  <c r="D134" i="13" l="1"/>
  <c r="BY134" i="13" s="1"/>
  <c r="BX134" i="13" s="1"/>
  <c r="CE142" i="13"/>
  <c r="CA142" i="13"/>
  <c r="BB142" i="13"/>
  <c r="AJ130" i="13"/>
  <c r="AY130" i="13"/>
  <c r="AG130" i="13"/>
  <c r="AH130" i="13"/>
  <c r="AF130" i="13"/>
  <c r="AI131" i="13"/>
  <c r="BZ131" i="13"/>
  <c r="AZ131" i="13"/>
  <c r="U131" i="13"/>
  <c r="BD131" i="13"/>
  <c r="O130" i="13"/>
  <c r="Q130" i="13"/>
  <c r="S130" i="13"/>
  <c r="A130" i="13"/>
  <c r="D135" i="13" l="1"/>
  <c r="BY135" i="13" s="1"/>
  <c r="BX135" i="13" s="1"/>
  <c r="CE143" i="13"/>
  <c r="CA143" i="13"/>
  <c r="BB143" i="13"/>
  <c r="AJ131" i="13"/>
  <c r="AY131" i="13"/>
  <c r="AZ132" i="13"/>
  <c r="AI132" i="13"/>
  <c r="BZ132" i="13"/>
  <c r="U132" i="13"/>
  <c r="BD132" i="13"/>
  <c r="O131" i="13"/>
  <c r="Q131" i="13"/>
  <c r="S131" i="13"/>
  <c r="AH131" i="13"/>
  <c r="AF131" i="13"/>
  <c r="AG131" i="13"/>
  <c r="A131" i="13"/>
  <c r="D136" i="13" l="1"/>
  <c r="BY136" i="13" s="1"/>
  <c r="BX136" i="13" s="1"/>
  <c r="CE144" i="13"/>
  <c r="CA144" i="13"/>
  <c r="BB144" i="13"/>
  <c r="AJ132" i="13"/>
  <c r="AY132" i="13"/>
  <c r="O132" i="13"/>
  <c r="S132" i="13"/>
  <c r="Q132" i="13"/>
  <c r="BD133" i="13"/>
  <c r="U133" i="13"/>
  <c r="BZ133" i="13"/>
  <c r="AI133" i="13"/>
  <c r="AZ133" i="13"/>
  <c r="AG132" i="13"/>
  <c r="AF132" i="13"/>
  <c r="AH132" i="13"/>
  <c r="A132" i="13"/>
  <c r="D137" i="13" l="1"/>
  <c r="BY137" i="13" s="1"/>
  <c r="BX137" i="13" s="1"/>
  <c r="CE145" i="13"/>
  <c r="CA145" i="13"/>
  <c r="BB145" i="13"/>
  <c r="AJ133" i="13"/>
  <c r="AY133" i="13"/>
  <c r="BD134" i="13"/>
  <c r="U134" i="13"/>
  <c r="AZ134" i="13"/>
  <c r="BZ134" i="13"/>
  <c r="AI134" i="13"/>
  <c r="AH133" i="13"/>
  <c r="AF133" i="13"/>
  <c r="AG133" i="13"/>
  <c r="O133" i="13"/>
  <c r="Q133" i="13"/>
  <c r="S133" i="13"/>
  <c r="A133" i="13"/>
  <c r="D138" i="13" l="1"/>
  <c r="BY138" i="13" s="1"/>
  <c r="BX138" i="13" s="1"/>
  <c r="CE146" i="13"/>
  <c r="CA146" i="13"/>
  <c r="BB146" i="13"/>
  <c r="AJ134" i="13"/>
  <c r="AY134" i="13"/>
  <c r="O134" i="13"/>
  <c r="Q134" i="13"/>
  <c r="S134" i="13"/>
  <c r="AG134" i="13"/>
  <c r="AH134" i="13"/>
  <c r="AF134" i="13"/>
  <c r="AZ135" i="13"/>
  <c r="AI135" i="13"/>
  <c r="BZ135" i="13"/>
  <c r="BD135" i="13"/>
  <c r="U135" i="13"/>
  <c r="A134" i="13"/>
  <c r="D139" i="13" l="1"/>
  <c r="BY139" i="13" s="1"/>
  <c r="BX139" i="13" s="1"/>
  <c r="CE147" i="13"/>
  <c r="CA147" i="13"/>
  <c r="BB147" i="13"/>
  <c r="AJ135" i="13"/>
  <c r="AY135" i="13"/>
  <c r="AI136" i="13"/>
  <c r="BZ136" i="13"/>
  <c r="AZ136" i="13"/>
  <c r="BD136" i="13"/>
  <c r="U136" i="13"/>
  <c r="O135" i="13"/>
  <c r="S135" i="13"/>
  <c r="Q135" i="13"/>
  <c r="AF135" i="13"/>
  <c r="AH135" i="13"/>
  <c r="AG135" i="13"/>
  <c r="A135" i="13"/>
  <c r="D140" i="13" l="1"/>
  <c r="BY140" i="13" s="1"/>
  <c r="BX140" i="13" s="1"/>
  <c r="CE148" i="13"/>
  <c r="CA148" i="13"/>
  <c r="BB148" i="13"/>
  <c r="AJ136" i="13"/>
  <c r="AY136" i="13"/>
  <c r="O136" i="13"/>
  <c r="S136" i="13"/>
  <c r="Q136" i="13"/>
  <c r="AG136" i="13"/>
  <c r="AF136" i="13"/>
  <c r="AH136" i="13"/>
  <c r="BD137" i="13"/>
  <c r="U137" i="13"/>
  <c r="AZ137" i="13"/>
  <c r="AI137" i="13"/>
  <c r="BZ137" i="13"/>
  <c r="A136" i="13"/>
  <c r="D141" i="13" l="1"/>
  <c r="BY141" i="13" s="1"/>
  <c r="BX141" i="13" s="1"/>
  <c r="CE149" i="13"/>
  <c r="CA149" i="13"/>
  <c r="BB149" i="13"/>
  <c r="AJ137" i="13"/>
  <c r="AY137" i="13"/>
  <c r="BD138" i="13"/>
  <c r="U138" i="13"/>
  <c r="BZ138" i="13"/>
  <c r="AI138" i="13"/>
  <c r="AZ138" i="13"/>
  <c r="O137" i="13"/>
  <c r="S137" i="13"/>
  <c r="Q137" i="13"/>
  <c r="AF137" i="13"/>
  <c r="AH137" i="13"/>
  <c r="AG137" i="13"/>
  <c r="A137" i="13"/>
  <c r="D142" i="13" l="1"/>
  <c r="BY142" i="13" s="1"/>
  <c r="BX142" i="13" s="1"/>
  <c r="CE150" i="13"/>
  <c r="CA150" i="13"/>
  <c r="BB150" i="13"/>
  <c r="AJ138" i="13"/>
  <c r="AY138" i="13"/>
  <c r="AG138" i="13"/>
  <c r="AH138" i="13"/>
  <c r="AF138" i="13"/>
  <c r="AI139" i="13"/>
  <c r="BZ139" i="13"/>
  <c r="AZ139" i="13"/>
  <c r="U139" i="13"/>
  <c r="BD139" i="13"/>
  <c r="O138" i="13"/>
  <c r="Q138" i="13"/>
  <c r="S138" i="13"/>
  <c r="A138" i="13"/>
  <c r="D143" i="13" l="1"/>
  <c r="BY143" i="13" s="1"/>
  <c r="BX143" i="13" s="1"/>
  <c r="CE151" i="13"/>
  <c r="CA151" i="13"/>
  <c r="BB151" i="13"/>
  <c r="AJ139" i="13"/>
  <c r="AY139" i="13"/>
  <c r="O139" i="13"/>
  <c r="Q139" i="13"/>
  <c r="S139" i="13"/>
  <c r="AZ140" i="13"/>
  <c r="AI140" i="13"/>
  <c r="BZ140" i="13"/>
  <c r="U140" i="13"/>
  <c r="BD140" i="13"/>
  <c r="AH139" i="13"/>
  <c r="AF139" i="13"/>
  <c r="AG139" i="13"/>
  <c r="A139" i="13"/>
  <c r="D144" i="13" l="1"/>
  <c r="BY144" i="13" s="1"/>
  <c r="BX144" i="13" s="1"/>
  <c r="CE152" i="13"/>
  <c r="CA152" i="13"/>
  <c r="BB152" i="13"/>
  <c r="AJ140" i="13"/>
  <c r="AY140" i="13"/>
  <c r="O140" i="13"/>
  <c r="S140" i="13"/>
  <c r="Q140" i="13"/>
  <c r="BD141" i="13"/>
  <c r="U141" i="13"/>
  <c r="AI141" i="13"/>
  <c r="BZ141" i="13"/>
  <c r="AZ141" i="13"/>
  <c r="AG140" i="13"/>
  <c r="AF140" i="13"/>
  <c r="AH140" i="13"/>
  <c r="A140" i="13"/>
  <c r="D145" i="13" l="1"/>
  <c r="BY145" i="13" s="1"/>
  <c r="BX145" i="13" s="1"/>
  <c r="CE153" i="13"/>
  <c r="CA153" i="13"/>
  <c r="BB153" i="13"/>
  <c r="AJ141" i="13"/>
  <c r="AY141" i="13"/>
  <c r="O141" i="13"/>
  <c r="Q141" i="13"/>
  <c r="S141" i="13"/>
  <c r="BD142" i="13"/>
  <c r="U142" i="13"/>
  <c r="AZ142" i="13"/>
  <c r="BZ142" i="13"/>
  <c r="AI142" i="13"/>
  <c r="AH141" i="13"/>
  <c r="AF141" i="13"/>
  <c r="AG141" i="13"/>
  <c r="A141" i="13"/>
  <c r="D146" i="13" l="1"/>
  <c r="BY146" i="13" s="1"/>
  <c r="BX146" i="13" s="1"/>
  <c r="CE154" i="13"/>
  <c r="CA154" i="13"/>
  <c r="BB154" i="13"/>
  <c r="AJ142" i="13"/>
  <c r="AY142" i="13"/>
  <c r="AZ143" i="13"/>
  <c r="AI143" i="13"/>
  <c r="BZ143" i="13"/>
  <c r="BD143" i="13"/>
  <c r="U143" i="13"/>
  <c r="O142" i="13"/>
  <c r="Q142" i="13"/>
  <c r="S142" i="13"/>
  <c r="AG142" i="13"/>
  <c r="AH142" i="13"/>
  <c r="AF142" i="13"/>
  <c r="A142" i="13"/>
  <c r="D147" i="13" l="1"/>
  <c r="BY147" i="13" s="1"/>
  <c r="BX147" i="13" s="1"/>
  <c r="CE155" i="13"/>
  <c r="CA155" i="13"/>
  <c r="BB155" i="13"/>
  <c r="AJ143" i="13"/>
  <c r="AY143" i="13"/>
  <c r="O143" i="13"/>
  <c r="S143" i="13"/>
  <c r="Q143" i="13"/>
  <c r="AF143" i="13"/>
  <c r="AH143" i="13"/>
  <c r="AG143" i="13"/>
  <c r="AI144" i="13"/>
  <c r="BZ144" i="13"/>
  <c r="AZ144" i="13"/>
  <c r="BD144" i="13"/>
  <c r="U144" i="13"/>
  <c r="A143" i="13"/>
  <c r="D148" i="13" l="1"/>
  <c r="BY148" i="13" s="1"/>
  <c r="BX148" i="13" s="1"/>
  <c r="CE156" i="13"/>
  <c r="CA156" i="13"/>
  <c r="BB156" i="13"/>
  <c r="AJ144" i="13"/>
  <c r="AY144" i="13"/>
  <c r="AG144" i="13"/>
  <c r="AF144" i="13"/>
  <c r="AH144" i="13"/>
  <c r="BD145" i="13"/>
  <c r="U145" i="13"/>
  <c r="AZ145" i="13"/>
  <c r="BZ145" i="13"/>
  <c r="AI145" i="13"/>
  <c r="O144" i="13"/>
  <c r="S144" i="13"/>
  <c r="Q144" i="13"/>
  <c r="A144" i="13"/>
  <c r="D149" i="13" l="1"/>
  <c r="BY149" i="13" s="1"/>
  <c r="BX149" i="13" s="1"/>
  <c r="CE157" i="13"/>
  <c r="CA157" i="13"/>
  <c r="BB157" i="13"/>
  <c r="AJ145" i="13"/>
  <c r="AY145" i="13"/>
  <c r="BD146" i="13"/>
  <c r="U146" i="13"/>
  <c r="AI146" i="13"/>
  <c r="BZ146" i="13"/>
  <c r="AZ146" i="13"/>
  <c r="AF145" i="13"/>
  <c r="AH145" i="13"/>
  <c r="AG145" i="13"/>
  <c r="O145" i="13"/>
  <c r="S145" i="13"/>
  <c r="Q145" i="13"/>
  <c r="A145" i="13"/>
  <c r="D150" i="13" l="1"/>
  <c r="BY150" i="13" s="1"/>
  <c r="BX150" i="13" s="1"/>
  <c r="CE158" i="13"/>
  <c r="CA158" i="13"/>
  <c r="BB158" i="13"/>
  <c r="AJ146" i="13"/>
  <c r="AY146" i="13"/>
  <c r="AG146" i="13"/>
  <c r="AH146" i="13"/>
  <c r="AF146" i="13"/>
  <c r="AI147" i="13"/>
  <c r="BZ147" i="13"/>
  <c r="AZ147" i="13"/>
  <c r="U147" i="13"/>
  <c r="BD147" i="13"/>
  <c r="O146" i="13"/>
  <c r="Q146" i="13"/>
  <c r="S146" i="13"/>
  <c r="A146" i="13"/>
  <c r="D151" i="13" l="1"/>
  <c r="BY151" i="13" s="1"/>
  <c r="BX151" i="13" s="1"/>
  <c r="CE159" i="13"/>
  <c r="CA159" i="13"/>
  <c r="BB159" i="13"/>
  <c r="AJ147" i="13"/>
  <c r="AY147" i="13"/>
  <c r="AH147" i="13"/>
  <c r="AF147" i="13"/>
  <c r="AG147" i="13"/>
  <c r="AZ148" i="13"/>
  <c r="AI148" i="13"/>
  <c r="BZ148" i="13"/>
  <c r="U148" i="13"/>
  <c r="BD148" i="13"/>
  <c r="O147" i="13"/>
  <c r="Q147" i="13"/>
  <c r="S147" i="13"/>
  <c r="A147" i="13"/>
  <c r="D152" i="13" l="1"/>
  <c r="BY152" i="13" s="1"/>
  <c r="BX152" i="13" s="1"/>
  <c r="CE160" i="13"/>
  <c r="CA160" i="13"/>
  <c r="BB160" i="13"/>
  <c r="AJ148" i="13"/>
  <c r="AY148" i="13"/>
  <c r="AG148" i="13"/>
  <c r="AF148" i="13"/>
  <c r="AH148" i="13"/>
  <c r="BD149" i="13"/>
  <c r="U149" i="13"/>
  <c r="BZ149" i="13"/>
  <c r="AI149" i="13"/>
  <c r="AZ149" i="13"/>
  <c r="O148" i="13"/>
  <c r="S148" i="13"/>
  <c r="Q148" i="13"/>
  <c r="A148" i="13"/>
  <c r="D153" i="13" l="1"/>
  <c r="BY153" i="13" s="1"/>
  <c r="BX153" i="13" s="1"/>
  <c r="CE161" i="13"/>
  <c r="CA161" i="13"/>
  <c r="BB161" i="13"/>
  <c r="AJ149" i="13"/>
  <c r="AY149" i="13"/>
  <c r="BD150" i="13"/>
  <c r="U150" i="13"/>
  <c r="AZ150" i="13"/>
  <c r="AI150" i="13"/>
  <c r="BZ150" i="13"/>
  <c r="AH149" i="13"/>
  <c r="AF149" i="13"/>
  <c r="AG149" i="13"/>
  <c r="O149" i="13"/>
  <c r="Q149" i="13"/>
  <c r="S149" i="13"/>
  <c r="A149" i="13"/>
  <c r="D154" i="13" l="1"/>
  <c r="BY154" i="13" s="1"/>
  <c r="BX154" i="13" s="1"/>
  <c r="CE162" i="13"/>
  <c r="CA162" i="13"/>
  <c r="BB162" i="13"/>
  <c r="AJ150" i="13"/>
  <c r="AY150" i="13"/>
  <c r="O150" i="13"/>
  <c r="Q150" i="13"/>
  <c r="S150" i="13"/>
  <c r="AG150" i="13"/>
  <c r="AH150" i="13"/>
  <c r="AF150" i="13"/>
  <c r="AZ151" i="13"/>
  <c r="AI151" i="13"/>
  <c r="BZ151" i="13"/>
  <c r="BD151" i="13"/>
  <c r="U151" i="13"/>
  <c r="A150" i="13"/>
  <c r="D155" i="13" l="1"/>
  <c r="BY155" i="13" s="1"/>
  <c r="BX155" i="13" s="1"/>
  <c r="CE163" i="13"/>
  <c r="CA163" i="13"/>
  <c r="BB163" i="13"/>
  <c r="AJ151" i="13"/>
  <c r="AY151" i="13"/>
  <c r="BD152" i="13"/>
  <c r="AZ152" i="13"/>
  <c r="AI152" i="13"/>
  <c r="BZ152" i="13"/>
  <c r="U152" i="13"/>
  <c r="O151" i="13"/>
  <c r="S151" i="13"/>
  <c r="Q151" i="13"/>
  <c r="AF151" i="13"/>
  <c r="AH151" i="13"/>
  <c r="AG151" i="13"/>
  <c r="A151" i="13"/>
  <c r="D156" i="13" l="1"/>
  <c r="BY156" i="13" s="1"/>
  <c r="BX156" i="13" s="1"/>
  <c r="CE164" i="13"/>
  <c r="CA164" i="13"/>
  <c r="BB164" i="13"/>
  <c r="AJ152" i="13"/>
  <c r="AY152" i="13"/>
  <c r="AG152" i="13"/>
  <c r="AH152" i="13"/>
  <c r="AF152" i="13"/>
  <c r="AZ153" i="13"/>
  <c r="AI153" i="13"/>
  <c r="BZ153" i="13"/>
  <c r="BD153" i="13"/>
  <c r="U153" i="13"/>
  <c r="O152" i="13"/>
  <c r="Q152" i="13"/>
  <c r="S152" i="13"/>
  <c r="A152" i="13"/>
  <c r="D157" i="13" l="1"/>
  <c r="BY157" i="13" s="1"/>
  <c r="BX157" i="13" s="1"/>
  <c r="CE165" i="13"/>
  <c r="CA165" i="13"/>
  <c r="BB165" i="13"/>
  <c r="AJ153" i="13"/>
  <c r="AY153" i="13"/>
  <c r="BD154" i="13"/>
  <c r="AZ154" i="13"/>
  <c r="AI154" i="13"/>
  <c r="BZ154" i="13"/>
  <c r="U154" i="13"/>
  <c r="O153" i="13"/>
  <c r="S153" i="13"/>
  <c r="Q153" i="13"/>
  <c r="AF153" i="13"/>
  <c r="AH153" i="13"/>
  <c r="AG153" i="13"/>
  <c r="A153" i="13"/>
  <c r="D158" i="13" l="1"/>
  <c r="BY158" i="13" s="1"/>
  <c r="BX158" i="13" s="1"/>
  <c r="CE166" i="13"/>
  <c r="CA166" i="13"/>
  <c r="BB166" i="13"/>
  <c r="AJ154" i="13"/>
  <c r="AY154" i="13"/>
  <c r="AG154" i="13"/>
  <c r="AH154" i="13"/>
  <c r="AF154" i="13"/>
  <c r="AZ155" i="13"/>
  <c r="AI155" i="13"/>
  <c r="BZ155" i="13"/>
  <c r="BD155" i="13"/>
  <c r="U155" i="13"/>
  <c r="O154" i="13"/>
  <c r="Q154" i="13"/>
  <c r="S154" i="13"/>
  <c r="A154" i="13"/>
  <c r="D159" i="13" l="1"/>
  <c r="BY159" i="13" s="1"/>
  <c r="BX159" i="13" s="1"/>
  <c r="CE167" i="13"/>
  <c r="CA167" i="13"/>
  <c r="BB167" i="13"/>
  <c r="AJ155" i="13"/>
  <c r="AY155" i="13"/>
  <c r="O155" i="13"/>
  <c r="S155" i="13"/>
  <c r="Q155" i="13"/>
  <c r="AF155" i="13"/>
  <c r="AH155" i="13"/>
  <c r="AG155" i="13"/>
  <c r="BD156" i="13"/>
  <c r="AZ156" i="13"/>
  <c r="AI156" i="13"/>
  <c r="BZ156" i="13"/>
  <c r="U156" i="13"/>
  <c r="A155" i="13"/>
  <c r="D160" i="13" l="1"/>
  <c r="BY160" i="13" s="1"/>
  <c r="BX160" i="13" s="1"/>
  <c r="CE168" i="13"/>
  <c r="CA168" i="13"/>
  <c r="BB168" i="13"/>
  <c r="AJ156" i="13"/>
  <c r="AY156" i="13"/>
  <c r="AG156" i="13"/>
  <c r="AH156" i="13"/>
  <c r="AF156" i="13"/>
  <c r="BD157" i="13"/>
  <c r="BZ157" i="13"/>
  <c r="AI157" i="13"/>
  <c r="AZ157" i="13"/>
  <c r="U157" i="13"/>
  <c r="O156" i="13"/>
  <c r="Q156" i="13"/>
  <c r="S156" i="13"/>
  <c r="A156" i="13"/>
  <c r="D161" i="13" l="1"/>
  <c r="BY161" i="13" s="1"/>
  <c r="BX161" i="13" s="1"/>
  <c r="CE169" i="13"/>
  <c r="CA169" i="13"/>
  <c r="BB169" i="13"/>
  <c r="AJ157" i="13"/>
  <c r="AY157" i="13"/>
  <c r="AI158" i="13"/>
  <c r="BZ158" i="13"/>
  <c r="AZ158" i="13"/>
  <c r="U158" i="13"/>
  <c r="BD158" i="13"/>
  <c r="O157" i="13"/>
  <c r="S157" i="13"/>
  <c r="Q157" i="13"/>
  <c r="AH157" i="13"/>
  <c r="AF157" i="13"/>
  <c r="AG157" i="13"/>
  <c r="A157" i="13"/>
  <c r="D162" i="13" l="1"/>
  <c r="BY162" i="13" s="1"/>
  <c r="BX162" i="13" s="1"/>
  <c r="CE170" i="13"/>
  <c r="CA170" i="13"/>
  <c r="BB170" i="13"/>
  <c r="AJ158" i="13"/>
  <c r="AY158" i="13"/>
  <c r="O158" i="13"/>
  <c r="Q158" i="13"/>
  <c r="S158" i="13"/>
  <c r="AI159" i="13"/>
  <c r="BZ159" i="13"/>
  <c r="U159" i="13"/>
  <c r="AZ159" i="13"/>
  <c r="BD159" i="13"/>
  <c r="AG158" i="13"/>
  <c r="AF158" i="13"/>
  <c r="AH158" i="13"/>
  <c r="A158" i="13"/>
  <c r="D163" i="13" l="1"/>
  <c r="BY163" i="13" s="1"/>
  <c r="BX163" i="13" s="1"/>
  <c r="CE171" i="13"/>
  <c r="CA171" i="13"/>
  <c r="BB171" i="13"/>
  <c r="AJ159" i="13"/>
  <c r="AY159" i="13"/>
  <c r="BD160" i="13"/>
  <c r="BZ160" i="13"/>
  <c r="U160" i="13"/>
  <c r="AI160" i="13"/>
  <c r="AZ160" i="13"/>
  <c r="AH159" i="13"/>
  <c r="AF159" i="13"/>
  <c r="AG159" i="13"/>
  <c r="O159" i="13"/>
  <c r="S159" i="13"/>
  <c r="Q159" i="13"/>
  <c r="A159" i="13"/>
  <c r="D164" i="13" l="1"/>
  <c r="BY164" i="13" s="1"/>
  <c r="BX164" i="13" s="1"/>
  <c r="CE172" i="13"/>
  <c r="CA172" i="13"/>
  <c r="BB172" i="13"/>
  <c r="AJ160" i="13"/>
  <c r="AY160" i="13"/>
  <c r="O160" i="13"/>
  <c r="Q160" i="13"/>
  <c r="S160" i="13"/>
  <c r="AG160" i="13"/>
  <c r="AH160" i="13"/>
  <c r="AF160" i="13"/>
  <c r="BD161" i="13"/>
  <c r="AZ161" i="13"/>
  <c r="U161" i="13"/>
  <c r="BZ161" i="13"/>
  <c r="AI161" i="13"/>
  <c r="A160" i="13"/>
  <c r="D165" i="13" l="1"/>
  <c r="BY165" i="13" s="1"/>
  <c r="BX165" i="13" s="1"/>
  <c r="CE173" i="13"/>
  <c r="CA173" i="13"/>
  <c r="BB173" i="13"/>
  <c r="AJ161" i="13"/>
  <c r="AY161" i="13"/>
  <c r="AZ162" i="13"/>
  <c r="U162" i="13"/>
  <c r="AI162" i="13"/>
  <c r="BZ162" i="13"/>
  <c r="BD162" i="13"/>
  <c r="AF161" i="13"/>
  <c r="AH161" i="13"/>
  <c r="AG161" i="13"/>
  <c r="O161" i="13"/>
  <c r="Q161" i="13"/>
  <c r="S161" i="13"/>
  <c r="A161" i="13"/>
  <c r="D166" i="13" l="1"/>
  <c r="BY166" i="13" s="1"/>
  <c r="BX166" i="13" s="1"/>
  <c r="CE174" i="13"/>
  <c r="CA174" i="13"/>
  <c r="BB174" i="13"/>
  <c r="AJ162" i="13"/>
  <c r="AY162" i="13"/>
  <c r="AG162" i="13"/>
  <c r="AF162" i="13"/>
  <c r="AH162" i="13"/>
  <c r="AZ163" i="13"/>
  <c r="AI163" i="13"/>
  <c r="BZ163" i="13"/>
  <c r="U163" i="13"/>
  <c r="BD163" i="13"/>
  <c r="O162" i="13"/>
  <c r="Q162" i="13"/>
  <c r="S162" i="13"/>
  <c r="A162" i="13"/>
  <c r="D167" i="13" l="1"/>
  <c r="BY167" i="13" s="1"/>
  <c r="BX167" i="13" s="1"/>
  <c r="CE175" i="13"/>
  <c r="CA175" i="13"/>
  <c r="BB175" i="13"/>
  <c r="AJ163" i="13"/>
  <c r="AY163" i="13"/>
  <c r="BD164" i="13"/>
  <c r="AZ164" i="13"/>
  <c r="AI164" i="13"/>
  <c r="BZ164" i="13"/>
  <c r="U164" i="13"/>
  <c r="AF163" i="13"/>
  <c r="AH163" i="13"/>
  <c r="AG163" i="13"/>
  <c r="O163" i="13"/>
  <c r="Q163" i="13"/>
  <c r="S163" i="13"/>
  <c r="A163" i="13"/>
  <c r="D168" i="13" l="1"/>
  <c r="BY168" i="13" s="1"/>
  <c r="BX168" i="13" s="1"/>
  <c r="CE176" i="13"/>
  <c r="CA176" i="13"/>
  <c r="BB176" i="13"/>
  <c r="AJ164" i="13"/>
  <c r="AY164" i="13"/>
  <c r="O164" i="13"/>
  <c r="Q164" i="13"/>
  <c r="S164" i="13"/>
  <c r="AG164" i="13"/>
  <c r="AH164" i="13"/>
  <c r="AF164" i="13"/>
  <c r="BD165" i="13"/>
  <c r="AI165" i="13"/>
  <c r="BZ165" i="13"/>
  <c r="AZ165" i="13"/>
  <c r="U165" i="13"/>
  <c r="A164" i="13"/>
  <c r="D169" i="13" l="1"/>
  <c r="BY169" i="13" s="1"/>
  <c r="BX169" i="13" s="1"/>
  <c r="CE177" i="13"/>
  <c r="CA177" i="13"/>
  <c r="BB177" i="13"/>
  <c r="AJ165" i="13"/>
  <c r="AY165" i="13"/>
  <c r="O165" i="13"/>
  <c r="S165" i="13"/>
  <c r="Q165" i="13"/>
  <c r="AI166" i="13"/>
  <c r="BZ166" i="13"/>
  <c r="AZ166" i="13"/>
  <c r="U166" i="13"/>
  <c r="BD166" i="13"/>
  <c r="AH165" i="13"/>
  <c r="AF165" i="13"/>
  <c r="AG165" i="13"/>
  <c r="A165" i="13"/>
  <c r="D170" i="13" l="1"/>
  <c r="BY170" i="13" s="1"/>
  <c r="BX170" i="13" s="1"/>
  <c r="CE178" i="13"/>
  <c r="CA178" i="13"/>
  <c r="BB178" i="13"/>
  <c r="AJ166" i="13"/>
  <c r="AY166" i="13"/>
  <c r="O166" i="13"/>
  <c r="Q166" i="13"/>
  <c r="S166" i="13"/>
  <c r="AI167" i="13"/>
  <c r="BZ167" i="13"/>
  <c r="U167" i="13"/>
  <c r="AZ167" i="13"/>
  <c r="BD167" i="13"/>
  <c r="AG166" i="13"/>
  <c r="AF166" i="13"/>
  <c r="AH166" i="13"/>
  <c r="A166" i="13"/>
  <c r="D171" i="13" l="1"/>
  <c r="BY171" i="13" s="1"/>
  <c r="BX171" i="13" s="1"/>
  <c r="CE179" i="13"/>
  <c r="CA179" i="13"/>
  <c r="BB179" i="13"/>
  <c r="AJ167" i="13"/>
  <c r="AY167" i="13"/>
  <c r="AI168" i="13"/>
  <c r="BZ168" i="13"/>
  <c r="AZ168" i="13"/>
  <c r="BD168" i="13"/>
  <c r="U168" i="13"/>
  <c r="AG167" i="13"/>
  <c r="AF167" i="13"/>
  <c r="AH167" i="13"/>
  <c r="O167" i="13"/>
  <c r="S167" i="13"/>
  <c r="Q167" i="13"/>
  <c r="A167" i="13"/>
  <c r="D172" i="13" l="1"/>
  <c r="BY172" i="13" s="1"/>
  <c r="BX172" i="13" s="1"/>
  <c r="CE180" i="13"/>
  <c r="CA180" i="13"/>
  <c r="BB180" i="13"/>
  <c r="AJ168" i="13"/>
  <c r="AY168" i="13"/>
  <c r="AH168" i="13"/>
  <c r="AG168" i="13"/>
  <c r="AF168" i="13"/>
  <c r="BD169" i="13"/>
  <c r="U169" i="13"/>
  <c r="AI169" i="13"/>
  <c r="BZ169" i="13"/>
  <c r="AZ169" i="13"/>
  <c r="O168" i="13"/>
  <c r="S168" i="13"/>
  <c r="Q168" i="13"/>
  <c r="A168" i="13"/>
  <c r="D173" i="13" l="1"/>
  <c r="BY173" i="13" s="1"/>
  <c r="BX173" i="13" s="1"/>
  <c r="CE181" i="13"/>
  <c r="CA181" i="13"/>
  <c r="BB181" i="13"/>
  <c r="AJ169" i="13"/>
  <c r="AY169" i="13"/>
  <c r="AZ170" i="13"/>
  <c r="U170" i="13"/>
  <c r="AI170" i="13"/>
  <c r="BZ170" i="13"/>
  <c r="BD170" i="13"/>
  <c r="AG169" i="13"/>
  <c r="AH169" i="13"/>
  <c r="AF169" i="13"/>
  <c r="Q169" i="13"/>
  <c r="S169" i="13"/>
  <c r="O169" i="13"/>
  <c r="A169" i="13"/>
  <c r="D174" i="13" l="1"/>
  <c r="BY174" i="13" s="1"/>
  <c r="BX174" i="13" s="1"/>
  <c r="CE182" i="13"/>
  <c r="CA182" i="13"/>
  <c r="BB182" i="13"/>
  <c r="AJ170" i="13"/>
  <c r="AY170" i="13"/>
  <c r="AZ171" i="13"/>
  <c r="U171" i="13"/>
  <c r="AI171" i="13"/>
  <c r="BZ171" i="13"/>
  <c r="BD171" i="13"/>
  <c r="AF170" i="13"/>
  <c r="AG170" i="13"/>
  <c r="AH170" i="13"/>
  <c r="O170" i="13"/>
  <c r="S170" i="13"/>
  <c r="Q170" i="13"/>
  <c r="A170" i="13"/>
  <c r="D175" i="13" l="1"/>
  <c r="BY175" i="13" s="1"/>
  <c r="BX175" i="13" s="1"/>
  <c r="CE183" i="13"/>
  <c r="CA183" i="13"/>
  <c r="BB183" i="13"/>
  <c r="AJ171" i="13"/>
  <c r="AY171" i="13"/>
  <c r="S171" i="13"/>
  <c r="Q171" i="13"/>
  <c r="O171" i="13"/>
  <c r="BD172" i="13"/>
  <c r="U172" i="13"/>
  <c r="AZ172" i="13"/>
  <c r="BZ172" i="13"/>
  <c r="AI172" i="13"/>
  <c r="AG171" i="13"/>
  <c r="AF171" i="13"/>
  <c r="AH171" i="13"/>
  <c r="A171" i="13"/>
  <c r="D176" i="13" l="1"/>
  <c r="BY176" i="13" s="1"/>
  <c r="BX176" i="13" s="1"/>
  <c r="CE184" i="13"/>
  <c r="CA184" i="13"/>
  <c r="BB184" i="13"/>
  <c r="AJ172" i="13"/>
  <c r="AY172" i="13"/>
  <c r="AH172" i="13"/>
  <c r="AF172" i="13"/>
  <c r="AG172" i="13"/>
  <c r="O172" i="13"/>
  <c r="Q172" i="13"/>
  <c r="S172" i="13"/>
  <c r="AZ173" i="13"/>
  <c r="AI173" i="13"/>
  <c r="BZ173" i="13"/>
  <c r="BD173" i="13"/>
  <c r="U173" i="13"/>
  <c r="A172" i="13"/>
  <c r="D177" i="13" l="1"/>
  <c r="BY177" i="13" s="1"/>
  <c r="BX177" i="13" s="1"/>
  <c r="CE185" i="13"/>
  <c r="CA185" i="13"/>
  <c r="BB185" i="13"/>
  <c r="AJ173" i="13"/>
  <c r="AY173" i="13"/>
  <c r="O173" i="13"/>
  <c r="S173" i="13"/>
  <c r="Q173" i="13"/>
  <c r="AG173" i="13"/>
  <c r="AF173" i="13"/>
  <c r="AH173" i="13"/>
  <c r="BD174" i="13"/>
  <c r="U174" i="13"/>
  <c r="AI174" i="13"/>
  <c r="BZ174" i="13"/>
  <c r="AZ174" i="13"/>
  <c r="A173" i="13"/>
  <c r="D178" i="13" l="1"/>
  <c r="BY178" i="13" s="1"/>
  <c r="BX178" i="13" s="1"/>
  <c r="CE186" i="13"/>
  <c r="CA186" i="13"/>
  <c r="BB186" i="13"/>
  <c r="AJ174" i="13"/>
  <c r="AY174" i="13"/>
  <c r="BD175" i="13"/>
  <c r="U175" i="13"/>
  <c r="AI175" i="13"/>
  <c r="BZ175" i="13"/>
  <c r="AZ175" i="13"/>
  <c r="Q174" i="13"/>
  <c r="S174" i="13"/>
  <c r="O174" i="13"/>
  <c r="AG174" i="13"/>
  <c r="AF174" i="13"/>
  <c r="AH174" i="13"/>
  <c r="A174" i="13"/>
  <c r="D179" i="13" l="1"/>
  <c r="BY179" i="13" s="1"/>
  <c r="BX179" i="13" s="1"/>
  <c r="CE187" i="13"/>
  <c r="CA187" i="13"/>
  <c r="BB187" i="13"/>
  <c r="AJ175" i="13"/>
  <c r="AY175" i="13"/>
  <c r="BD176" i="13"/>
  <c r="U176" i="13"/>
  <c r="AZ176" i="13"/>
  <c r="AI176" i="13"/>
  <c r="BZ176" i="13"/>
  <c r="S175" i="13"/>
  <c r="Q175" i="13"/>
  <c r="O175" i="13"/>
  <c r="AG175" i="13"/>
  <c r="AH175" i="13"/>
  <c r="AF175" i="13"/>
  <c r="A175" i="13"/>
  <c r="D180" i="13" l="1"/>
  <c r="BY180" i="13" s="1"/>
  <c r="BX180" i="13" s="1"/>
  <c r="CE188" i="13"/>
  <c r="CA188" i="13"/>
  <c r="BB188" i="13"/>
  <c r="AJ176" i="13"/>
  <c r="AY176" i="13"/>
  <c r="BD177" i="13"/>
  <c r="AZ177" i="13"/>
  <c r="BZ177" i="13"/>
  <c r="U177" i="13"/>
  <c r="AI177" i="13"/>
  <c r="AG176" i="13"/>
  <c r="AF176" i="13"/>
  <c r="AH176" i="13"/>
  <c r="O176" i="13"/>
  <c r="Q176" i="13"/>
  <c r="S176" i="13"/>
  <c r="A176" i="13"/>
  <c r="D181" i="13" l="1"/>
  <c r="BY181" i="13" s="1"/>
  <c r="BX181" i="13" s="1"/>
  <c r="CE189" i="13"/>
  <c r="CA189" i="13"/>
  <c r="BB189" i="13"/>
  <c r="AJ177" i="13"/>
  <c r="AY177" i="13"/>
  <c r="BD178" i="13"/>
  <c r="AZ178" i="13"/>
  <c r="BZ178" i="13"/>
  <c r="U178" i="13"/>
  <c r="AI178" i="13"/>
  <c r="Q177" i="13"/>
  <c r="S177" i="13"/>
  <c r="O177" i="13"/>
  <c r="AG177" i="13"/>
  <c r="AH177" i="13"/>
  <c r="AF177" i="13"/>
  <c r="A177" i="13"/>
  <c r="D182" i="13" l="1"/>
  <c r="BY182" i="13" s="1"/>
  <c r="BX182" i="13" s="1"/>
  <c r="CE190" i="13"/>
  <c r="CA190" i="13"/>
  <c r="BB190" i="13"/>
  <c r="AJ178" i="13"/>
  <c r="AY178" i="13"/>
  <c r="AI179" i="13"/>
  <c r="BZ179" i="13"/>
  <c r="AZ179" i="13"/>
  <c r="BD179" i="13"/>
  <c r="U179" i="13"/>
  <c r="AG178" i="13"/>
  <c r="AF178" i="13"/>
  <c r="AH178" i="13"/>
  <c r="S178" i="13"/>
  <c r="Q178" i="13"/>
  <c r="O178" i="13"/>
  <c r="A178" i="13"/>
  <c r="D183" i="13" l="1"/>
  <c r="BY183" i="13" s="1"/>
  <c r="BX183" i="13" s="1"/>
  <c r="CE191" i="13"/>
  <c r="CA191" i="13"/>
  <c r="BB191" i="13"/>
  <c r="AJ179" i="13"/>
  <c r="AY179" i="13"/>
  <c r="AI180" i="13"/>
  <c r="BZ180" i="13"/>
  <c r="U180" i="13"/>
  <c r="AZ180" i="13"/>
  <c r="BD180" i="13"/>
  <c r="S179" i="13"/>
  <c r="Q179" i="13"/>
  <c r="O179" i="13"/>
  <c r="AG179" i="13"/>
  <c r="AF179" i="13"/>
  <c r="AH179" i="13"/>
  <c r="A179" i="13"/>
  <c r="D184" i="13" l="1"/>
  <c r="BY184" i="13" s="1"/>
  <c r="BX184" i="13" s="1"/>
  <c r="CE192" i="13"/>
  <c r="CA192" i="13"/>
  <c r="BB192" i="13"/>
  <c r="AJ180" i="13"/>
  <c r="AY180" i="13"/>
  <c r="AI181" i="13"/>
  <c r="BZ181" i="13"/>
  <c r="AZ181" i="13"/>
  <c r="U181" i="13"/>
  <c r="BD181" i="13"/>
  <c r="O180" i="13"/>
  <c r="S180" i="13"/>
  <c r="Q180" i="13"/>
  <c r="AH180" i="13"/>
  <c r="AG180" i="13"/>
  <c r="AF180" i="13"/>
  <c r="A180" i="13"/>
  <c r="D185" i="13" l="1"/>
  <c r="BY185" i="13" s="1"/>
  <c r="BX185" i="13" s="1"/>
  <c r="CE193" i="13"/>
  <c r="CA193" i="13"/>
  <c r="BB193" i="13"/>
  <c r="AJ181" i="13"/>
  <c r="AY181" i="13"/>
  <c r="BD182" i="13"/>
  <c r="U182" i="13"/>
  <c r="AI182" i="13"/>
  <c r="BZ182" i="13"/>
  <c r="AZ182" i="13"/>
  <c r="O181" i="13"/>
  <c r="S181" i="13"/>
  <c r="Q181" i="13"/>
  <c r="AG181" i="13"/>
  <c r="AF181" i="13"/>
  <c r="AH181" i="13"/>
  <c r="A181" i="13"/>
  <c r="D186" i="13" l="1"/>
  <c r="BY186" i="13" s="1"/>
  <c r="BX186" i="13" s="1"/>
  <c r="CE194" i="13"/>
  <c r="CA194" i="13"/>
  <c r="BB194" i="13"/>
  <c r="AJ182" i="13"/>
  <c r="AY182" i="13"/>
  <c r="BD183" i="13"/>
  <c r="BZ183" i="13"/>
  <c r="U183" i="13"/>
  <c r="AI183" i="13"/>
  <c r="AZ183" i="13"/>
  <c r="AG182" i="13"/>
  <c r="AH182" i="13"/>
  <c r="AF182" i="13"/>
  <c r="O182" i="13"/>
  <c r="S182" i="13"/>
  <c r="Q182" i="13"/>
  <c r="A182" i="13"/>
  <c r="D187" i="13" l="1"/>
  <c r="BY187" i="13" s="1"/>
  <c r="BX187" i="13" s="1"/>
  <c r="CE195" i="13"/>
  <c r="CA195" i="13"/>
  <c r="BB195" i="13"/>
  <c r="AJ183" i="13"/>
  <c r="AY183" i="13"/>
  <c r="O183" i="13"/>
  <c r="Q183" i="13"/>
  <c r="S183" i="13"/>
  <c r="AG183" i="13"/>
  <c r="AH183" i="13"/>
  <c r="AF183" i="13"/>
  <c r="AZ184" i="13"/>
  <c r="AI184" i="13"/>
  <c r="BD184" i="13"/>
  <c r="BZ184" i="13"/>
  <c r="U184" i="13"/>
  <c r="A183" i="13"/>
  <c r="D188" i="13" l="1"/>
  <c r="BY188" i="13" s="1"/>
  <c r="BX188" i="13" s="1"/>
  <c r="CE196" i="13"/>
  <c r="CA196" i="13"/>
  <c r="BB196" i="13"/>
  <c r="AJ184" i="13"/>
  <c r="AY184" i="13"/>
  <c r="AG184" i="13"/>
  <c r="AF184" i="13"/>
  <c r="AH184" i="13"/>
  <c r="AI185" i="13"/>
  <c r="BZ185" i="13"/>
  <c r="AZ185" i="13"/>
  <c r="U185" i="13"/>
  <c r="BD185" i="13"/>
  <c r="O184" i="13"/>
  <c r="Q184" i="13"/>
  <c r="S184" i="13"/>
  <c r="A184" i="13"/>
  <c r="D189" i="13" l="1"/>
  <c r="BY189" i="13" s="1"/>
  <c r="BX189" i="13" s="1"/>
  <c r="CE197" i="13"/>
  <c r="CA197" i="13"/>
  <c r="BB197" i="13"/>
  <c r="AJ185" i="13"/>
  <c r="AY185" i="13"/>
  <c r="BD186" i="13"/>
  <c r="U186" i="13"/>
  <c r="AI186" i="13"/>
  <c r="AZ186" i="13"/>
  <c r="BZ186" i="13"/>
  <c r="AG185" i="13"/>
  <c r="AH185" i="13"/>
  <c r="AF185" i="13"/>
  <c r="O185" i="13"/>
  <c r="S185" i="13"/>
  <c r="Q185" i="13"/>
  <c r="A185" i="13"/>
  <c r="D190" i="13" l="1"/>
  <c r="BY190" i="13" s="1"/>
  <c r="BX190" i="13" s="1"/>
  <c r="CE198" i="13"/>
  <c r="CA198" i="13"/>
  <c r="BB198" i="13"/>
  <c r="AJ186" i="13"/>
  <c r="AY186" i="13"/>
  <c r="BZ187" i="13"/>
  <c r="AZ187" i="13"/>
  <c r="AI187" i="13"/>
  <c r="U187" i="13"/>
  <c r="BD187" i="13"/>
  <c r="O186" i="13"/>
  <c r="S186" i="13"/>
  <c r="Q186" i="13"/>
  <c r="AG186" i="13"/>
  <c r="AF186" i="13"/>
  <c r="AH186" i="13"/>
  <c r="A186" i="13"/>
  <c r="D191" i="13" l="1"/>
  <c r="BY191" i="13" s="1"/>
  <c r="BX191" i="13" s="1"/>
  <c r="CE199" i="13"/>
  <c r="CA199" i="13"/>
  <c r="BB199" i="13"/>
  <c r="AJ187" i="13"/>
  <c r="AY187" i="13"/>
  <c r="AI188" i="13"/>
  <c r="BZ188" i="13"/>
  <c r="AZ188" i="13"/>
  <c r="BD188" i="13"/>
  <c r="U188" i="13"/>
  <c r="AG187" i="13"/>
  <c r="AH187" i="13"/>
  <c r="AF187" i="13"/>
  <c r="O187" i="13"/>
  <c r="Q187" i="13"/>
  <c r="S187" i="13"/>
  <c r="A187" i="13"/>
  <c r="D192" i="13" l="1"/>
  <c r="BY192" i="13" s="1"/>
  <c r="BX192" i="13" s="1"/>
  <c r="CE200" i="13"/>
  <c r="CA200" i="13"/>
  <c r="BB200" i="13"/>
  <c r="AJ188" i="13"/>
  <c r="AY188" i="13"/>
  <c r="AZ189" i="13"/>
  <c r="AI189" i="13"/>
  <c r="BD189" i="13"/>
  <c r="U189" i="13"/>
  <c r="BZ189" i="13"/>
  <c r="O188" i="13"/>
  <c r="S188" i="13"/>
  <c r="Q188" i="13"/>
  <c r="AG188" i="13"/>
  <c r="AH188" i="13"/>
  <c r="AF188" i="13"/>
  <c r="A188" i="13"/>
  <c r="D193" i="13" l="1"/>
  <c r="BY193" i="13" s="1"/>
  <c r="BX193" i="13" s="1"/>
  <c r="CE201" i="13"/>
  <c r="CA201" i="13"/>
  <c r="BB201" i="13"/>
  <c r="AJ189" i="13"/>
  <c r="AY189" i="13"/>
  <c r="AI190" i="13"/>
  <c r="BD190" i="13"/>
  <c r="U190" i="13"/>
  <c r="AZ190" i="13"/>
  <c r="BZ190" i="13"/>
  <c r="AG189" i="13"/>
  <c r="AF189" i="13"/>
  <c r="AH189" i="13"/>
  <c r="O189" i="13"/>
  <c r="S189" i="13"/>
  <c r="Q189" i="13"/>
  <c r="A189" i="13"/>
  <c r="D194" i="13" l="1"/>
  <c r="BY194" i="13" s="1"/>
  <c r="BX194" i="13" s="1"/>
  <c r="CE202" i="13"/>
  <c r="CA202" i="13"/>
  <c r="BB202" i="13"/>
  <c r="AJ190" i="13"/>
  <c r="AY190" i="13"/>
  <c r="BD191" i="13"/>
  <c r="U191" i="13"/>
  <c r="AI191" i="13"/>
  <c r="AZ191" i="13"/>
  <c r="BZ191" i="13"/>
  <c r="O190" i="13"/>
  <c r="Q190" i="13"/>
  <c r="S190" i="13"/>
  <c r="AG190" i="13"/>
  <c r="AF190" i="13"/>
  <c r="AH190" i="13"/>
  <c r="A190" i="13"/>
  <c r="D195" i="13" l="1"/>
  <c r="BY195" i="13" s="1"/>
  <c r="BX195" i="13" s="1"/>
  <c r="CE203" i="13"/>
  <c r="CA203" i="13"/>
  <c r="BB203" i="13"/>
  <c r="AJ191" i="13"/>
  <c r="AY191" i="13"/>
  <c r="AG191" i="13"/>
  <c r="AH191" i="13"/>
  <c r="AF191" i="13"/>
  <c r="AZ192" i="13"/>
  <c r="BZ192" i="13"/>
  <c r="U192" i="13"/>
  <c r="AI192" i="13"/>
  <c r="BD192" i="13"/>
  <c r="O191" i="13"/>
  <c r="S191" i="13"/>
  <c r="Q191" i="13"/>
  <c r="A191" i="13"/>
  <c r="D196" i="13" l="1"/>
  <c r="BY196" i="13" s="1"/>
  <c r="BX196" i="13" s="1"/>
  <c r="CE204" i="13"/>
  <c r="CA204" i="13"/>
  <c r="BB204" i="13"/>
  <c r="AJ192" i="13"/>
  <c r="AY192" i="13"/>
  <c r="O192" i="13"/>
  <c r="S192" i="13"/>
  <c r="Q192" i="13"/>
  <c r="AG192" i="13"/>
  <c r="AF192" i="13"/>
  <c r="AH192" i="13"/>
  <c r="AI193" i="13"/>
  <c r="BZ193" i="13"/>
  <c r="BD193" i="13"/>
  <c r="U193" i="13"/>
  <c r="AZ193" i="13"/>
  <c r="A192" i="13"/>
  <c r="D197" i="13" l="1"/>
  <c r="BY197" i="13" s="1"/>
  <c r="BX197" i="13" s="1"/>
  <c r="CE205" i="13"/>
  <c r="CA205" i="13"/>
  <c r="BB205" i="13"/>
  <c r="AJ193" i="13"/>
  <c r="AY193" i="13"/>
  <c r="AG193" i="13"/>
  <c r="AH193" i="13"/>
  <c r="AF193" i="13"/>
  <c r="BD194" i="13"/>
  <c r="U194" i="13"/>
  <c r="BZ194" i="13"/>
  <c r="AI194" i="13"/>
  <c r="AZ194" i="13"/>
  <c r="O193" i="13"/>
  <c r="S193" i="13"/>
  <c r="Q193" i="13"/>
  <c r="A193" i="13"/>
  <c r="D198" i="13" l="1"/>
  <c r="BY198" i="13" s="1"/>
  <c r="BX198" i="13" s="1"/>
  <c r="CE206" i="13"/>
  <c r="CA206" i="13"/>
  <c r="BB206" i="13"/>
  <c r="AJ194" i="13"/>
  <c r="AY194" i="13"/>
  <c r="AI195" i="13"/>
  <c r="BD195" i="13"/>
  <c r="U195" i="13"/>
  <c r="BZ195" i="13"/>
  <c r="AZ195" i="13"/>
  <c r="AG194" i="13"/>
  <c r="AH194" i="13"/>
  <c r="AF194" i="13"/>
  <c r="O194" i="13"/>
  <c r="S194" i="13"/>
  <c r="Q194" i="13"/>
  <c r="A194" i="13"/>
  <c r="D199" i="13" l="1"/>
  <c r="BY199" i="13" s="1"/>
  <c r="BX199" i="13" s="1"/>
  <c r="CE207" i="13"/>
  <c r="CA207" i="13"/>
  <c r="BB207" i="13"/>
  <c r="AJ195" i="13"/>
  <c r="AY195" i="13"/>
  <c r="AI196" i="13"/>
  <c r="BZ196" i="13"/>
  <c r="BD196" i="13"/>
  <c r="U196" i="13"/>
  <c r="AZ196" i="13"/>
  <c r="AG195" i="13"/>
  <c r="AH195" i="13"/>
  <c r="AF195" i="13"/>
  <c r="O195" i="13"/>
  <c r="Q195" i="13"/>
  <c r="S195" i="13"/>
  <c r="A195" i="13"/>
  <c r="D200" i="13" l="1"/>
  <c r="BY200" i="13" s="1"/>
  <c r="BX200" i="13" s="1"/>
  <c r="CE208" i="13"/>
  <c r="CA208" i="13"/>
  <c r="BB208" i="13"/>
  <c r="AJ196" i="13"/>
  <c r="AY196" i="13"/>
  <c r="AZ197" i="13"/>
  <c r="BZ197" i="13"/>
  <c r="U197" i="13"/>
  <c r="AI197" i="13"/>
  <c r="BD197" i="13"/>
  <c r="O196" i="13"/>
  <c r="Q196" i="13"/>
  <c r="S196" i="13"/>
  <c r="AG196" i="13"/>
  <c r="AH196" i="13"/>
  <c r="AF196" i="13"/>
  <c r="A196" i="13"/>
  <c r="D201" i="13" l="1"/>
  <c r="BY201" i="13" s="1"/>
  <c r="BX201" i="13" s="1"/>
  <c r="CE209" i="13"/>
  <c r="CA209" i="13"/>
  <c r="BB209" i="13"/>
  <c r="AJ197" i="13"/>
  <c r="AY197" i="13"/>
  <c r="AZ198" i="13"/>
  <c r="BZ198" i="13"/>
  <c r="BD198" i="13"/>
  <c r="AI198" i="13"/>
  <c r="U198" i="13"/>
  <c r="O197" i="13"/>
  <c r="Q197" i="13"/>
  <c r="S197" i="13"/>
  <c r="AG197" i="13"/>
  <c r="AF197" i="13"/>
  <c r="AH197" i="13"/>
  <c r="A197" i="13"/>
  <c r="D202" i="13" l="1"/>
  <c r="BY202" i="13" s="1"/>
  <c r="BX202" i="13" s="1"/>
  <c r="CE210" i="13"/>
  <c r="CA210" i="13"/>
  <c r="BB210" i="13"/>
  <c r="AJ198" i="13"/>
  <c r="AY198" i="13"/>
  <c r="AZ199" i="13"/>
  <c r="BD199" i="13"/>
  <c r="U199" i="13"/>
  <c r="AI199" i="13"/>
  <c r="BZ199" i="13"/>
  <c r="O198" i="13"/>
  <c r="Q198" i="13"/>
  <c r="S198" i="13"/>
  <c r="AG198" i="13"/>
  <c r="AH198" i="13"/>
  <c r="AF198" i="13"/>
  <c r="A198" i="13"/>
  <c r="D203" i="13" l="1"/>
  <c r="BY203" i="13" s="1"/>
  <c r="BX203" i="13" s="1"/>
  <c r="CE211" i="13"/>
  <c r="CA211" i="13"/>
  <c r="BB211" i="13"/>
  <c r="AJ199" i="13"/>
  <c r="AY199" i="13"/>
  <c r="AZ200" i="13"/>
  <c r="BD200" i="13"/>
  <c r="AI200" i="13"/>
  <c r="U200" i="13"/>
  <c r="BZ200" i="13"/>
  <c r="AG199" i="13"/>
  <c r="AF199" i="13"/>
  <c r="AH199" i="13"/>
  <c r="O199" i="13"/>
  <c r="Q199" i="13"/>
  <c r="S199" i="13"/>
  <c r="A199" i="13"/>
  <c r="D204" i="13" l="1"/>
  <c r="BY204" i="13" s="1"/>
  <c r="BX204" i="13" s="1"/>
  <c r="CE212" i="13"/>
  <c r="CA212" i="13"/>
  <c r="BB212" i="13"/>
  <c r="AJ200" i="13"/>
  <c r="AY200" i="13"/>
  <c r="BD201" i="13"/>
  <c r="U201" i="13"/>
  <c r="AI201" i="13"/>
  <c r="BZ201" i="13"/>
  <c r="AZ201" i="13"/>
  <c r="O200" i="13"/>
  <c r="Q200" i="13"/>
  <c r="S200" i="13"/>
  <c r="AG200" i="13"/>
  <c r="AF200" i="13"/>
  <c r="AH200" i="13"/>
  <c r="A200" i="13"/>
  <c r="D205" i="13" l="1"/>
  <c r="BY205" i="13" s="1"/>
  <c r="BX205" i="13" s="1"/>
  <c r="CE213" i="13"/>
  <c r="CA213" i="13"/>
  <c r="BB213" i="13"/>
  <c r="AJ201" i="13"/>
  <c r="AY201" i="13"/>
  <c r="AZ202" i="13"/>
  <c r="BD202" i="13"/>
  <c r="U202" i="13"/>
  <c r="AI202" i="13"/>
  <c r="BZ202" i="13"/>
  <c r="O201" i="13"/>
  <c r="S201" i="13"/>
  <c r="Q201" i="13"/>
  <c r="AG201" i="13"/>
  <c r="AH201" i="13"/>
  <c r="AF201" i="13"/>
  <c r="A201" i="13"/>
  <c r="D206" i="13" l="1"/>
  <c r="BY206" i="13" s="1"/>
  <c r="BX206" i="13" s="1"/>
  <c r="CE214" i="13"/>
  <c r="CA214" i="13"/>
  <c r="BB214" i="13"/>
  <c r="AJ202" i="13"/>
  <c r="AY202" i="13"/>
  <c r="O202" i="13"/>
  <c r="S202" i="13"/>
  <c r="Q202" i="13"/>
  <c r="AI203" i="13"/>
  <c r="BZ203" i="13"/>
  <c r="BD203" i="13"/>
  <c r="U203" i="13"/>
  <c r="AZ203" i="13"/>
  <c r="AG202" i="13"/>
  <c r="AF202" i="13"/>
  <c r="AH202" i="13"/>
  <c r="A202" i="13"/>
  <c r="D207" i="13" l="1"/>
  <c r="BY207" i="13" s="1"/>
  <c r="BX207" i="13" s="1"/>
  <c r="CE215" i="13"/>
  <c r="CA215" i="13"/>
  <c r="BB215" i="13"/>
  <c r="AJ203" i="13"/>
  <c r="AY203" i="13"/>
  <c r="BD204" i="13"/>
  <c r="U204" i="13"/>
  <c r="AI204" i="13"/>
  <c r="BZ204" i="13"/>
  <c r="AZ204" i="13"/>
  <c r="O203" i="13"/>
  <c r="S203" i="13"/>
  <c r="Q203" i="13"/>
  <c r="AG203" i="13"/>
  <c r="AH203" i="13"/>
  <c r="AF203" i="13"/>
  <c r="A203" i="13"/>
  <c r="D208" i="13" l="1"/>
  <c r="BY208" i="13" s="1"/>
  <c r="BX208" i="13" s="1"/>
  <c r="CE216" i="13"/>
  <c r="CA216" i="13"/>
  <c r="BB216" i="13"/>
  <c r="AJ204" i="13"/>
  <c r="AY204" i="13"/>
  <c r="AZ205" i="13"/>
  <c r="BD205" i="13"/>
  <c r="AI205" i="13"/>
  <c r="U205" i="13"/>
  <c r="BZ205" i="13"/>
  <c r="O204" i="13"/>
  <c r="S204" i="13"/>
  <c r="Q204" i="13"/>
  <c r="AG204" i="13"/>
  <c r="AH204" i="13"/>
  <c r="AF204" i="13"/>
  <c r="A204" i="13"/>
  <c r="D209" i="13" l="1"/>
  <c r="BY209" i="13" s="1"/>
  <c r="BX209" i="13" s="1"/>
  <c r="CE217" i="13"/>
  <c r="CA217" i="13"/>
  <c r="BB217" i="13"/>
  <c r="AJ205" i="13"/>
  <c r="AY205" i="13"/>
  <c r="AI206" i="13"/>
  <c r="BZ206" i="13"/>
  <c r="AZ206" i="13"/>
  <c r="U206" i="13"/>
  <c r="BD206" i="13"/>
  <c r="AG205" i="13"/>
  <c r="AF205" i="13"/>
  <c r="AH205" i="13"/>
  <c r="O205" i="13"/>
  <c r="Q205" i="13"/>
  <c r="S205" i="13"/>
  <c r="A205" i="13"/>
  <c r="D210" i="13" l="1"/>
  <c r="BY210" i="13" s="1"/>
  <c r="BX210" i="13" s="1"/>
  <c r="CE218" i="13"/>
  <c r="CA218" i="13"/>
  <c r="BB218" i="13"/>
  <c r="AJ206" i="13"/>
  <c r="AY206" i="13"/>
  <c r="AZ207" i="13"/>
  <c r="BD207" i="13"/>
  <c r="U207" i="13"/>
  <c r="BZ207" i="13"/>
  <c r="AI207" i="13"/>
  <c r="O206" i="13"/>
  <c r="Q206" i="13"/>
  <c r="S206" i="13"/>
  <c r="AG206" i="13"/>
  <c r="AH206" i="13"/>
  <c r="AF206" i="13"/>
  <c r="A206" i="13"/>
  <c r="D211" i="13" l="1"/>
  <c r="BY211" i="13" s="1"/>
  <c r="BX211" i="13" s="1"/>
  <c r="CE219" i="13"/>
  <c r="CA219" i="13"/>
  <c r="BB219" i="13"/>
  <c r="AJ207" i="13"/>
  <c r="AY207" i="13"/>
  <c r="AZ208" i="13"/>
  <c r="BD208" i="13"/>
  <c r="BZ208" i="13"/>
  <c r="AI208" i="13"/>
  <c r="U208" i="13"/>
  <c r="O207" i="13"/>
  <c r="Q207" i="13"/>
  <c r="S207" i="13"/>
  <c r="AG207" i="13"/>
  <c r="AF207" i="13"/>
  <c r="AH207" i="13"/>
  <c r="A207" i="13"/>
  <c r="D212" i="13" l="1"/>
  <c r="BY212" i="13" s="1"/>
  <c r="BX212" i="13" s="1"/>
  <c r="CE220" i="13"/>
  <c r="CA220" i="13"/>
  <c r="BB220" i="13"/>
  <c r="AJ208" i="13"/>
  <c r="AY208" i="13"/>
  <c r="BD209" i="13"/>
  <c r="U209" i="13"/>
  <c r="AI209" i="13"/>
  <c r="BZ209" i="13"/>
  <c r="AZ209" i="13"/>
  <c r="AG208" i="13"/>
  <c r="AF208" i="13"/>
  <c r="AH208" i="13"/>
  <c r="O208" i="13"/>
  <c r="Q208" i="13"/>
  <c r="S208" i="13"/>
  <c r="A208" i="13"/>
  <c r="D213" i="13" l="1"/>
  <c r="BY213" i="13" s="1"/>
  <c r="BX213" i="13" s="1"/>
  <c r="CE221" i="13"/>
  <c r="CA221" i="13"/>
  <c r="BB221" i="13"/>
  <c r="AJ209" i="13"/>
  <c r="AY209" i="13"/>
  <c r="AZ210" i="13"/>
  <c r="BD210" i="13"/>
  <c r="U210" i="13"/>
  <c r="BZ210" i="13"/>
  <c r="AI210" i="13"/>
  <c r="O209" i="13"/>
  <c r="S209" i="13"/>
  <c r="Q209" i="13"/>
  <c r="AG209" i="13"/>
  <c r="AH209" i="13"/>
  <c r="AF209" i="13"/>
  <c r="A209" i="13"/>
  <c r="D214" i="13" l="1"/>
  <c r="BY214" i="13" s="1"/>
  <c r="BX214" i="13" s="1"/>
  <c r="CE222" i="13"/>
  <c r="CA222" i="13"/>
  <c r="BB222" i="13"/>
  <c r="AJ210" i="13"/>
  <c r="AY210" i="13"/>
  <c r="AI211" i="13"/>
  <c r="BZ211" i="13"/>
  <c r="BD211" i="13"/>
  <c r="U211" i="13"/>
  <c r="AZ211" i="13"/>
  <c r="O210" i="13"/>
  <c r="S210" i="13"/>
  <c r="Q210" i="13"/>
  <c r="AG210" i="13"/>
  <c r="AF210" i="13"/>
  <c r="AH210" i="13"/>
  <c r="A210" i="13"/>
  <c r="D215" i="13" l="1"/>
  <c r="BY215" i="13" s="1"/>
  <c r="BX215" i="13" s="1"/>
  <c r="CE223" i="13"/>
  <c r="CA223" i="13"/>
  <c r="BB223" i="13"/>
  <c r="AJ211" i="13"/>
  <c r="AY211" i="13"/>
  <c r="BD212" i="13"/>
  <c r="U212" i="13"/>
  <c r="AI212" i="13"/>
  <c r="BZ212" i="13"/>
  <c r="AZ212" i="13"/>
  <c r="AG211" i="13"/>
  <c r="AH211" i="13"/>
  <c r="AF211" i="13"/>
  <c r="O211" i="13"/>
  <c r="S211" i="13"/>
  <c r="Q211" i="13"/>
  <c r="A211" i="13"/>
  <c r="D216" i="13" l="1"/>
  <c r="BY216" i="13" s="1"/>
  <c r="BX216" i="13" s="1"/>
  <c r="CE224" i="13"/>
  <c r="CA224" i="13"/>
  <c r="BB224" i="13"/>
  <c r="AJ212" i="13"/>
  <c r="AY212" i="13"/>
  <c r="O212" i="13"/>
  <c r="S212" i="13"/>
  <c r="Q212" i="13"/>
  <c r="AG212" i="13"/>
  <c r="AH212" i="13"/>
  <c r="AF212" i="13"/>
  <c r="AZ213" i="13"/>
  <c r="BD213" i="13"/>
  <c r="BZ213" i="13"/>
  <c r="AI213" i="13"/>
  <c r="U213" i="13"/>
  <c r="A212" i="13"/>
  <c r="D217" i="13" l="1"/>
  <c r="BY217" i="13" s="1"/>
  <c r="BX217" i="13" s="1"/>
  <c r="CE225" i="13"/>
  <c r="CA225" i="13"/>
  <c r="BB225" i="13"/>
  <c r="AJ213" i="13"/>
  <c r="AY213" i="13"/>
  <c r="AI214" i="13"/>
  <c r="BZ214" i="13"/>
  <c r="AZ214" i="13"/>
  <c r="BD214" i="13"/>
  <c r="U214" i="13"/>
  <c r="AG213" i="13"/>
  <c r="AF213" i="13"/>
  <c r="AH213" i="13"/>
  <c r="O213" i="13"/>
  <c r="Q213" i="13"/>
  <c r="S213" i="13"/>
  <c r="A213" i="13"/>
  <c r="D218" i="13" l="1"/>
  <c r="BY218" i="13" s="1"/>
  <c r="BX218" i="13" s="1"/>
  <c r="CE226" i="13"/>
  <c r="CA226" i="13"/>
  <c r="BB226" i="13"/>
  <c r="AJ214" i="13"/>
  <c r="AY214" i="13"/>
  <c r="AZ215" i="13"/>
  <c r="BD215" i="13"/>
  <c r="U215" i="13"/>
  <c r="AI215" i="13"/>
  <c r="BZ215" i="13"/>
  <c r="AG214" i="13"/>
  <c r="AH214" i="13"/>
  <c r="AF214" i="13"/>
  <c r="O214" i="13"/>
  <c r="Q214" i="13"/>
  <c r="S214" i="13"/>
  <c r="A214" i="13"/>
  <c r="D219" i="13" l="1"/>
  <c r="BY219" i="13" s="1"/>
  <c r="BX219" i="13" s="1"/>
  <c r="CE227" i="13"/>
  <c r="CA227" i="13"/>
  <c r="BB227" i="13"/>
  <c r="AJ215" i="13"/>
  <c r="AY215" i="13"/>
  <c r="AZ216" i="13"/>
  <c r="BD216" i="13"/>
  <c r="U216" i="13"/>
  <c r="AI216" i="13"/>
  <c r="BZ216" i="13"/>
  <c r="O215" i="13"/>
  <c r="Q215" i="13"/>
  <c r="S215" i="13"/>
  <c r="AG215" i="13"/>
  <c r="AF215" i="13"/>
  <c r="AH215" i="13"/>
  <c r="A215" i="13"/>
  <c r="D220" i="13" l="1"/>
  <c r="BY220" i="13" s="1"/>
  <c r="BX220" i="13" s="1"/>
  <c r="CE228" i="13"/>
  <c r="CA228" i="13"/>
  <c r="BB228" i="13"/>
  <c r="AJ216" i="13"/>
  <c r="AY216" i="13"/>
  <c r="BD217" i="13"/>
  <c r="U217" i="13"/>
  <c r="AI217" i="13"/>
  <c r="BZ217" i="13"/>
  <c r="AZ217" i="13"/>
  <c r="O216" i="13"/>
  <c r="Q216" i="13"/>
  <c r="S216" i="13"/>
  <c r="AG216" i="13"/>
  <c r="AF216" i="13"/>
  <c r="AH216" i="13"/>
  <c r="A216" i="13"/>
  <c r="D221" i="13" l="1"/>
  <c r="BY221" i="13" s="1"/>
  <c r="BX221" i="13" s="1"/>
  <c r="CE229" i="13"/>
  <c r="CA229" i="13"/>
  <c r="BB229" i="13"/>
  <c r="AJ217" i="13"/>
  <c r="AY217" i="13"/>
  <c r="AZ218" i="13"/>
  <c r="BD218" i="13"/>
  <c r="U218" i="13"/>
  <c r="AI218" i="13"/>
  <c r="BZ218" i="13"/>
  <c r="O217" i="13"/>
  <c r="S217" i="13"/>
  <c r="Q217" i="13"/>
  <c r="AG217" i="13"/>
  <c r="AH217" i="13"/>
  <c r="AF217" i="13"/>
  <c r="A217" i="13"/>
  <c r="D222" i="13" l="1"/>
  <c r="BY222" i="13" s="1"/>
  <c r="BX222" i="13" s="1"/>
  <c r="CE230" i="13"/>
  <c r="CA230" i="13"/>
  <c r="BB230" i="13"/>
  <c r="AJ218" i="13"/>
  <c r="AY218" i="13"/>
  <c r="AG218" i="13"/>
  <c r="AF218" i="13"/>
  <c r="AH218" i="13"/>
  <c r="O218" i="13"/>
  <c r="S218" i="13"/>
  <c r="Q218" i="13"/>
  <c r="AI219" i="13"/>
  <c r="BZ219" i="13"/>
  <c r="BD219" i="13"/>
  <c r="U219" i="13"/>
  <c r="AZ219" i="13"/>
  <c r="A218" i="13"/>
  <c r="D223" i="13" l="1"/>
  <c r="BY223" i="13" s="1"/>
  <c r="BX223" i="13" s="1"/>
  <c r="CE231" i="13"/>
  <c r="CA231" i="13"/>
  <c r="BB231" i="13"/>
  <c r="AJ219" i="13"/>
  <c r="AY219" i="13"/>
  <c r="O219" i="13"/>
  <c r="S219" i="13"/>
  <c r="Q219" i="13"/>
  <c r="AI220" i="13"/>
  <c r="BZ220" i="13"/>
  <c r="AZ220" i="13"/>
  <c r="BD220" i="13"/>
  <c r="U220" i="13"/>
  <c r="AG219" i="13"/>
  <c r="AH219" i="13"/>
  <c r="AF219" i="13"/>
  <c r="A219" i="13"/>
  <c r="D224" i="13" l="1"/>
  <c r="BY224" i="13" s="1"/>
  <c r="BX224" i="13" s="1"/>
  <c r="CE232" i="13"/>
  <c r="CA232" i="13"/>
  <c r="BB232" i="13"/>
  <c r="AJ220" i="13"/>
  <c r="AY220" i="13"/>
  <c r="AZ221" i="13"/>
  <c r="BD221" i="13"/>
  <c r="AI221" i="13"/>
  <c r="BZ221" i="13"/>
  <c r="U221" i="13"/>
  <c r="AG220" i="13"/>
  <c r="AH220" i="13"/>
  <c r="AF220" i="13"/>
  <c r="O220" i="13"/>
  <c r="S220" i="13"/>
  <c r="Q220" i="13"/>
  <c r="A220" i="13"/>
  <c r="D225" i="13" l="1"/>
  <c r="BY225" i="13" s="1"/>
  <c r="BX225" i="13" s="1"/>
  <c r="CE233" i="13"/>
  <c r="CA233" i="13"/>
  <c r="BB233" i="13"/>
  <c r="AJ221" i="13"/>
  <c r="AY221" i="13"/>
  <c r="AZ222" i="13"/>
  <c r="BD222" i="13"/>
  <c r="U222" i="13"/>
  <c r="AI222" i="13"/>
  <c r="BZ222" i="13"/>
  <c r="AG221" i="13"/>
  <c r="AF221" i="13"/>
  <c r="AH221" i="13"/>
  <c r="O221" i="13"/>
  <c r="S221" i="13"/>
  <c r="Q221" i="13"/>
  <c r="A221" i="13"/>
  <c r="D226" i="13" l="1"/>
  <c r="BY226" i="13" s="1"/>
  <c r="BX226" i="13" s="1"/>
  <c r="CE234" i="13"/>
  <c r="CA234" i="13"/>
  <c r="BB234" i="13"/>
  <c r="AJ222" i="13"/>
  <c r="AY222" i="13"/>
  <c r="BD223" i="13"/>
  <c r="U223" i="13"/>
  <c r="AZ223" i="13"/>
  <c r="AI223" i="13"/>
  <c r="BZ223" i="13"/>
  <c r="AG222" i="13"/>
  <c r="AH222" i="13"/>
  <c r="AF222" i="13"/>
  <c r="O222" i="13"/>
  <c r="Q222" i="13"/>
  <c r="S222" i="13"/>
  <c r="A222" i="13"/>
  <c r="D227" i="13" l="1"/>
  <c r="BY227" i="13" s="1"/>
  <c r="BX227" i="13" s="1"/>
  <c r="CE235" i="13"/>
  <c r="CA235" i="13"/>
  <c r="BB235" i="13"/>
  <c r="AJ223" i="13"/>
  <c r="AY223" i="13"/>
  <c r="AZ224" i="13"/>
  <c r="BD224" i="13"/>
  <c r="BZ224" i="13"/>
  <c r="U224" i="13"/>
  <c r="AI224" i="13"/>
  <c r="AG223" i="13"/>
  <c r="AH223" i="13"/>
  <c r="AF223" i="13"/>
  <c r="O223" i="13"/>
  <c r="S223" i="13"/>
  <c r="Q223" i="13"/>
  <c r="A223" i="13"/>
  <c r="D228" i="13" l="1"/>
  <c r="BY228" i="13" s="1"/>
  <c r="BX228" i="13" s="1"/>
  <c r="CE236" i="13"/>
  <c r="CA236" i="13"/>
  <c r="BB236" i="13"/>
  <c r="AJ224" i="13"/>
  <c r="AY224" i="13"/>
  <c r="AI225" i="13"/>
  <c r="BZ225" i="13"/>
  <c r="AZ225" i="13"/>
  <c r="BD225" i="13"/>
  <c r="U225" i="13"/>
  <c r="O224" i="13"/>
  <c r="Q224" i="13"/>
  <c r="S224" i="13"/>
  <c r="AG224" i="13"/>
  <c r="AF224" i="13"/>
  <c r="AH224" i="13"/>
  <c r="A224" i="13"/>
  <c r="D229" i="13" l="1"/>
  <c r="BY229" i="13" s="1"/>
  <c r="BX229" i="13" s="1"/>
  <c r="CE237" i="13"/>
  <c r="CA237" i="13"/>
  <c r="BB237" i="13"/>
  <c r="AJ225" i="13"/>
  <c r="AY225" i="13"/>
  <c r="BD226" i="13"/>
  <c r="U226" i="13"/>
  <c r="AZ226" i="13"/>
  <c r="BZ226" i="13"/>
  <c r="AI226" i="13"/>
  <c r="O225" i="13"/>
  <c r="S225" i="13"/>
  <c r="Q225" i="13"/>
  <c r="AG225" i="13"/>
  <c r="AF225" i="13"/>
  <c r="AH225" i="13"/>
  <c r="A225" i="13"/>
  <c r="D230" i="13" l="1"/>
  <c r="BY230" i="13" s="1"/>
  <c r="BX230" i="13" s="1"/>
  <c r="CE238" i="13"/>
  <c r="CA238" i="13"/>
  <c r="BB238" i="13"/>
  <c r="AJ226" i="13"/>
  <c r="AY226" i="13"/>
  <c r="AZ227" i="13"/>
  <c r="BD227" i="13"/>
  <c r="U227" i="13"/>
  <c r="AI227" i="13"/>
  <c r="BZ227" i="13"/>
  <c r="O226" i="13"/>
  <c r="S226" i="13"/>
  <c r="Q226" i="13"/>
  <c r="AG226" i="13"/>
  <c r="AF226" i="13"/>
  <c r="AH226" i="13"/>
  <c r="A226" i="13"/>
  <c r="D231" i="13" l="1"/>
  <c r="BY231" i="13" s="1"/>
  <c r="BX231" i="13" s="1"/>
  <c r="CE239" i="13"/>
  <c r="CA239" i="13"/>
  <c r="BB239" i="13"/>
  <c r="AJ227" i="13"/>
  <c r="AY227" i="13"/>
  <c r="AI228" i="13"/>
  <c r="BZ228" i="13"/>
  <c r="AZ228" i="13"/>
  <c r="BD228" i="13"/>
  <c r="U228" i="13"/>
  <c r="AG227" i="13"/>
  <c r="AF227" i="13"/>
  <c r="AH227" i="13"/>
  <c r="O227" i="13"/>
  <c r="Q227" i="13"/>
  <c r="S227" i="13"/>
  <c r="A227" i="13"/>
  <c r="D232" i="13" l="1"/>
  <c r="BY232" i="13" s="1"/>
  <c r="BX232" i="13" s="1"/>
  <c r="CE240" i="13"/>
  <c r="CA240" i="13"/>
  <c r="BB240" i="13"/>
  <c r="AJ228" i="13"/>
  <c r="AY228" i="13"/>
  <c r="AG228" i="13"/>
  <c r="AH228" i="13"/>
  <c r="AF228" i="13"/>
  <c r="O228" i="13"/>
  <c r="S228" i="13"/>
  <c r="Q228" i="13"/>
  <c r="AZ229" i="13"/>
  <c r="BD229" i="13"/>
  <c r="U229" i="13"/>
  <c r="AI229" i="13"/>
  <c r="BZ229" i="13"/>
  <c r="A228" i="13"/>
  <c r="D233" i="13" l="1"/>
  <c r="BY233" i="13" s="1"/>
  <c r="BX233" i="13" s="1"/>
  <c r="CE241" i="13"/>
  <c r="CA241" i="13"/>
  <c r="BB241" i="13"/>
  <c r="AJ229" i="13"/>
  <c r="AY229" i="13"/>
  <c r="AI230" i="13"/>
  <c r="BZ230" i="13"/>
  <c r="AZ230" i="13"/>
  <c r="BD230" i="13"/>
  <c r="U230" i="13"/>
  <c r="O229" i="13"/>
  <c r="Q229" i="13"/>
  <c r="S229" i="13"/>
  <c r="AG229" i="13"/>
  <c r="AF229" i="13"/>
  <c r="AH229" i="13"/>
  <c r="A229" i="13"/>
  <c r="D234" i="13" l="1"/>
  <c r="BY234" i="13" s="1"/>
  <c r="BX234" i="13" s="1"/>
  <c r="CE242" i="13"/>
  <c r="CA242" i="13"/>
  <c r="BB242" i="13"/>
  <c r="AJ230" i="13"/>
  <c r="AY230" i="13"/>
  <c r="AZ231" i="13"/>
  <c r="BD231" i="13"/>
  <c r="U231" i="13"/>
  <c r="AI231" i="13"/>
  <c r="BZ231" i="13"/>
  <c r="AG230" i="13"/>
  <c r="AH230" i="13"/>
  <c r="AF230" i="13"/>
  <c r="O230" i="13"/>
  <c r="S230" i="13"/>
  <c r="Q230" i="13"/>
  <c r="A230" i="13"/>
  <c r="D235" i="13" l="1"/>
  <c r="BY235" i="13" s="1"/>
  <c r="BX235" i="13" s="1"/>
  <c r="CE243" i="13"/>
  <c r="CA243" i="13"/>
  <c r="BB243" i="13"/>
  <c r="AJ231" i="13"/>
  <c r="AY231" i="13"/>
  <c r="O231" i="13"/>
  <c r="Q231" i="13"/>
  <c r="S231" i="13"/>
  <c r="AI232" i="13"/>
  <c r="BZ232" i="13"/>
  <c r="AZ232" i="13"/>
  <c r="BD232" i="13"/>
  <c r="U232" i="13"/>
  <c r="AG231" i="13"/>
  <c r="AF231" i="13"/>
  <c r="AH231" i="13"/>
  <c r="A231" i="13"/>
  <c r="D236" i="13" l="1"/>
  <c r="BY236" i="13" s="1"/>
  <c r="BX236" i="13" s="1"/>
  <c r="CE244" i="13"/>
  <c r="CA244" i="13"/>
  <c r="BB244" i="13"/>
  <c r="AJ232" i="13"/>
  <c r="AY232" i="13"/>
  <c r="AG232" i="13"/>
  <c r="AH232" i="13"/>
  <c r="AF232" i="13"/>
  <c r="AZ233" i="13"/>
  <c r="BD233" i="13"/>
  <c r="U233" i="13"/>
  <c r="AI233" i="13"/>
  <c r="BZ233" i="13"/>
  <c r="O232" i="13"/>
  <c r="S232" i="13"/>
  <c r="Q232" i="13"/>
  <c r="A232" i="13"/>
  <c r="D237" i="13" l="1"/>
  <c r="BY237" i="13" s="1"/>
  <c r="BX237" i="13" s="1"/>
  <c r="CE245" i="13"/>
  <c r="CA245" i="13"/>
  <c r="BB245" i="13"/>
  <c r="AJ233" i="13"/>
  <c r="AY233" i="13"/>
  <c r="O233" i="13"/>
  <c r="Q233" i="13"/>
  <c r="S233" i="13"/>
  <c r="BD234" i="13"/>
  <c r="BZ234" i="13"/>
  <c r="U234" i="13"/>
  <c r="AZ234" i="13"/>
  <c r="AI234" i="13"/>
  <c r="AG233" i="13"/>
  <c r="AF233" i="13"/>
  <c r="AH233" i="13"/>
  <c r="A233" i="13"/>
  <c r="D238" i="13" l="1"/>
  <c r="BY238" i="13" s="1"/>
  <c r="BX238" i="13" s="1"/>
  <c r="CE246" i="13"/>
  <c r="CA246" i="13"/>
  <c r="BB246" i="13"/>
  <c r="AJ234" i="13"/>
  <c r="AY234" i="13"/>
  <c r="O234" i="13"/>
  <c r="S234" i="13"/>
  <c r="Q234" i="13"/>
  <c r="AG234" i="13"/>
  <c r="AF234" i="13"/>
  <c r="AH234" i="13"/>
  <c r="AZ235" i="13"/>
  <c r="U235" i="13"/>
  <c r="BD235" i="13"/>
  <c r="AI235" i="13"/>
  <c r="BZ235" i="13"/>
  <c r="A234" i="13"/>
  <c r="D239" i="13" l="1"/>
  <c r="BY239" i="13" s="1"/>
  <c r="BX239" i="13" s="1"/>
  <c r="CE247" i="13"/>
  <c r="CA247" i="13"/>
  <c r="BB247" i="13"/>
  <c r="AJ235" i="13"/>
  <c r="AY235" i="13"/>
  <c r="AZ236" i="13"/>
  <c r="BD236" i="13"/>
  <c r="BZ236" i="13"/>
  <c r="U236" i="13"/>
  <c r="AI236" i="13"/>
  <c r="AG235" i="13"/>
  <c r="AF235" i="13"/>
  <c r="AH235" i="13"/>
  <c r="O235" i="13"/>
  <c r="Q235" i="13"/>
  <c r="S235" i="13"/>
  <c r="A235" i="13"/>
  <c r="D240" i="13" l="1"/>
  <c r="BY240" i="13" s="1"/>
  <c r="BX240" i="13" s="1"/>
  <c r="CE248" i="13"/>
  <c r="CA248" i="13"/>
  <c r="BB248" i="13"/>
  <c r="AJ236" i="13"/>
  <c r="AY236" i="13"/>
  <c r="AG236" i="13"/>
  <c r="AF236" i="13"/>
  <c r="AH236" i="13"/>
  <c r="BD237" i="13"/>
  <c r="AZ237" i="13"/>
  <c r="U237" i="13"/>
  <c r="AI237" i="13"/>
  <c r="BZ237" i="13"/>
  <c r="O236" i="13"/>
  <c r="Q236" i="13"/>
  <c r="S236" i="13"/>
  <c r="A236" i="13"/>
  <c r="D241" i="13" l="1"/>
  <c r="BY241" i="13" s="1"/>
  <c r="BX241" i="13" s="1"/>
  <c r="CE249" i="13"/>
  <c r="CA249" i="13"/>
  <c r="BB249" i="13"/>
  <c r="AJ237" i="13"/>
  <c r="AY237" i="13"/>
  <c r="AI238" i="13"/>
  <c r="AZ238" i="13"/>
  <c r="BZ238" i="13"/>
  <c r="BD238" i="13"/>
  <c r="U238" i="13"/>
  <c r="S237" i="13"/>
  <c r="Q237" i="13"/>
  <c r="O237" i="13"/>
  <c r="AG237" i="13"/>
  <c r="AH237" i="13"/>
  <c r="AF237" i="13"/>
  <c r="A237" i="13"/>
  <c r="D242" i="13" l="1"/>
  <c r="BY242" i="13" s="1"/>
  <c r="BX242" i="13" s="1"/>
  <c r="CE250" i="13"/>
  <c r="CA250" i="13"/>
  <c r="BB250" i="13"/>
  <c r="AJ238" i="13"/>
  <c r="AY238" i="13"/>
  <c r="AZ239" i="13"/>
  <c r="AI239" i="13"/>
  <c r="BD239" i="13"/>
  <c r="U239" i="13"/>
  <c r="BZ239" i="13"/>
  <c r="AH238" i="13"/>
  <c r="AF238" i="13"/>
  <c r="AG238" i="13"/>
  <c r="O238" i="13"/>
  <c r="Q238" i="13"/>
  <c r="S238" i="13"/>
  <c r="A238" i="13"/>
  <c r="D243" i="13" l="1"/>
  <c r="BY243" i="13" s="1"/>
  <c r="BX243" i="13" s="1"/>
  <c r="CE251" i="13"/>
  <c r="CA251" i="13"/>
  <c r="BB251" i="13"/>
  <c r="AJ239" i="13"/>
  <c r="AY239" i="13"/>
  <c r="BD240" i="13"/>
  <c r="BZ240" i="13"/>
  <c r="AI240" i="13"/>
  <c r="AZ240" i="13"/>
  <c r="U240" i="13"/>
  <c r="O239" i="13"/>
  <c r="S239" i="13"/>
  <c r="Q239" i="13"/>
  <c r="AG239" i="13"/>
  <c r="AF239" i="13"/>
  <c r="AH239" i="13"/>
  <c r="A239" i="13"/>
  <c r="D244" i="13" l="1"/>
  <c r="BY244" i="13" s="1"/>
  <c r="BX244" i="13" s="1"/>
  <c r="CE252" i="13"/>
  <c r="CA252" i="13"/>
  <c r="BB252" i="13"/>
  <c r="AJ240" i="13"/>
  <c r="AY240" i="13"/>
  <c r="BD241" i="13"/>
  <c r="AZ241" i="13"/>
  <c r="U241" i="13"/>
  <c r="AI241" i="13"/>
  <c r="BZ241" i="13"/>
  <c r="O240" i="13"/>
  <c r="Q240" i="13"/>
  <c r="S240" i="13"/>
  <c r="AF240" i="13"/>
  <c r="AG240" i="13"/>
  <c r="AH240" i="13"/>
  <c r="A240" i="13"/>
  <c r="D245" i="13" l="1"/>
  <c r="BY245" i="13" s="1"/>
  <c r="BX245" i="13" s="1"/>
  <c r="CE253" i="13"/>
  <c r="CA253" i="13"/>
  <c r="BB253" i="13"/>
  <c r="AJ241" i="13"/>
  <c r="AY241" i="13"/>
  <c r="AG241" i="13"/>
  <c r="AH241" i="13"/>
  <c r="AF241" i="13"/>
  <c r="AZ242" i="13"/>
  <c r="BZ242" i="13"/>
  <c r="U242" i="13"/>
  <c r="AI242" i="13"/>
  <c r="BD242" i="13"/>
  <c r="S241" i="13"/>
  <c r="Q241" i="13"/>
  <c r="O241" i="13"/>
  <c r="A241" i="13"/>
  <c r="D246" i="13" l="1"/>
  <c r="BY246" i="13" s="1"/>
  <c r="BX246" i="13" s="1"/>
  <c r="CE254" i="13"/>
  <c r="CA254" i="13"/>
  <c r="BB254" i="13"/>
  <c r="AJ242" i="13"/>
  <c r="AY242" i="13"/>
  <c r="BZ243" i="13"/>
  <c r="AZ243" i="13"/>
  <c r="AI243" i="13"/>
  <c r="U243" i="13"/>
  <c r="BD243" i="13"/>
  <c r="O242" i="13"/>
  <c r="S242" i="13"/>
  <c r="Q242" i="13"/>
  <c r="AH242" i="13"/>
  <c r="AG242" i="13"/>
  <c r="AF242" i="13"/>
  <c r="A242" i="13"/>
  <c r="D247" i="13" l="1"/>
  <c r="BY247" i="13" s="1"/>
  <c r="BX247" i="13" s="1"/>
  <c r="CE255" i="13"/>
  <c r="CA255" i="13"/>
  <c r="BB255" i="13"/>
  <c r="AJ243" i="13"/>
  <c r="AY243" i="13"/>
  <c r="AG243" i="13"/>
  <c r="AF243" i="13"/>
  <c r="AH243" i="13"/>
  <c r="AI244" i="13"/>
  <c r="BZ244" i="13"/>
  <c r="AZ244" i="13"/>
  <c r="U244" i="13"/>
  <c r="BD244" i="13"/>
  <c r="O243" i="13"/>
  <c r="Q243" i="13"/>
  <c r="S243" i="13"/>
  <c r="A243" i="13"/>
  <c r="D248" i="13" l="1"/>
  <c r="BY248" i="13" s="1"/>
  <c r="BX248" i="13" s="1"/>
  <c r="CE256" i="13"/>
  <c r="CA256" i="13"/>
  <c r="BB256" i="13"/>
  <c r="AJ244" i="13"/>
  <c r="AY244" i="13"/>
  <c r="AZ245" i="13"/>
  <c r="AI245" i="13"/>
  <c r="BD245" i="13"/>
  <c r="U245" i="13"/>
  <c r="BZ245" i="13"/>
  <c r="O244" i="13"/>
  <c r="S244" i="13"/>
  <c r="Q244" i="13"/>
  <c r="AG244" i="13"/>
  <c r="AH244" i="13"/>
  <c r="AF244" i="13"/>
  <c r="A244" i="13"/>
  <c r="D249" i="13" l="1"/>
  <c r="BY249" i="13" s="1"/>
  <c r="BX249" i="13" s="1"/>
  <c r="CE257" i="13"/>
  <c r="CA257" i="13"/>
  <c r="BB257" i="13"/>
  <c r="AJ245" i="13"/>
  <c r="AY245" i="13"/>
  <c r="O245" i="13"/>
  <c r="S245" i="13"/>
  <c r="Q245" i="13"/>
  <c r="AG245" i="13"/>
  <c r="AF245" i="13"/>
  <c r="AH245" i="13"/>
  <c r="AI246" i="13"/>
  <c r="BD246" i="13"/>
  <c r="U246" i="13"/>
  <c r="AZ246" i="13"/>
  <c r="BZ246" i="13"/>
  <c r="A245" i="13"/>
  <c r="D250" i="13" l="1"/>
  <c r="BY250" i="13" s="1"/>
  <c r="BX250" i="13" s="1"/>
  <c r="CE258" i="13"/>
  <c r="CA258" i="13"/>
  <c r="BB258" i="13"/>
  <c r="AJ246" i="13"/>
  <c r="AY246" i="13"/>
  <c r="AG246" i="13"/>
  <c r="AF246" i="13"/>
  <c r="AH246" i="13"/>
  <c r="O246" i="13"/>
  <c r="Q246" i="13"/>
  <c r="S246" i="13"/>
  <c r="BD247" i="13"/>
  <c r="U247" i="13"/>
  <c r="AI247" i="13"/>
  <c r="AZ247" i="13"/>
  <c r="BZ247" i="13"/>
  <c r="A246" i="13"/>
  <c r="D251" i="13" l="1"/>
  <c r="BY251" i="13" s="1"/>
  <c r="BX251" i="13" s="1"/>
  <c r="CE259" i="13"/>
  <c r="CA259" i="13"/>
  <c r="BB259" i="13"/>
  <c r="AJ247" i="13"/>
  <c r="AY247" i="13"/>
  <c r="O247" i="13"/>
  <c r="S247" i="13"/>
  <c r="Q247" i="13"/>
  <c r="AZ248" i="13"/>
  <c r="BZ248" i="13"/>
  <c r="U248" i="13"/>
  <c r="BD248" i="13"/>
  <c r="AI248" i="13"/>
  <c r="AG247" i="13"/>
  <c r="AH247" i="13"/>
  <c r="AF247" i="13"/>
  <c r="A247" i="13"/>
  <c r="D252" i="13" l="1"/>
  <c r="BY252" i="13" s="1"/>
  <c r="BX252" i="13" s="1"/>
  <c r="CE260" i="13"/>
  <c r="CA260" i="13"/>
  <c r="BB260" i="13"/>
  <c r="AJ248" i="13"/>
  <c r="AY248" i="13"/>
  <c r="AG248" i="13"/>
  <c r="AF248" i="13"/>
  <c r="AH248" i="13"/>
  <c r="AI249" i="13"/>
  <c r="BZ249" i="13"/>
  <c r="BD249" i="13"/>
  <c r="U249" i="13"/>
  <c r="AZ249" i="13"/>
  <c r="O248" i="13"/>
  <c r="S248" i="13"/>
  <c r="Q248" i="13"/>
  <c r="A248" i="13"/>
  <c r="D253" i="13" l="1"/>
  <c r="BY253" i="13" s="1"/>
  <c r="BX253" i="13" s="1"/>
  <c r="AJ249" i="13"/>
  <c r="AY249" i="13"/>
  <c r="AG249" i="13"/>
  <c r="AH249" i="13"/>
  <c r="AF249" i="13"/>
  <c r="O249" i="13"/>
  <c r="S249" i="13"/>
  <c r="Q249" i="13"/>
  <c r="BD250" i="13"/>
  <c r="U250" i="13"/>
  <c r="BZ250" i="13"/>
  <c r="AI250" i="13"/>
  <c r="AZ250" i="13"/>
  <c r="A249" i="13"/>
  <c r="D254" i="13" l="1"/>
  <c r="BY254" i="13" s="1"/>
  <c r="BX254" i="13" s="1"/>
  <c r="AJ250" i="13"/>
  <c r="AY250" i="13"/>
  <c r="O250" i="13"/>
  <c r="S250" i="13"/>
  <c r="Q250" i="13"/>
  <c r="AI251" i="13"/>
  <c r="BD251" i="13"/>
  <c r="U251" i="13"/>
  <c r="AZ251" i="13"/>
  <c r="BZ251" i="13"/>
  <c r="AG250" i="13"/>
  <c r="AH250" i="13"/>
  <c r="AF250" i="13"/>
  <c r="A250" i="13"/>
  <c r="D255" i="13" l="1"/>
  <c r="BY255" i="13" s="1"/>
  <c r="BX255" i="13" s="1"/>
  <c r="AJ251" i="13"/>
  <c r="AY251" i="13"/>
  <c r="O251" i="13"/>
  <c r="Q251" i="13"/>
  <c r="S251" i="13"/>
  <c r="AI252" i="13"/>
  <c r="BZ252" i="13"/>
  <c r="BD252" i="13"/>
  <c r="U252" i="13"/>
  <c r="AZ252" i="13"/>
  <c r="AG251" i="13"/>
  <c r="AH251" i="13"/>
  <c r="AF251" i="13"/>
  <c r="A251" i="13"/>
  <c r="D256" i="13" l="1"/>
  <c r="BY256" i="13" s="1"/>
  <c r="BX256" i="13" s="1"/>
  <c r="AJ252" i="13"/>
  <c r="AY252" i="13"/>
  <c r="AG252" i="13"/>
  <c r="AH252" i="13"/>
  <c r="AF252" i="13"/>
  <c r="O252" i="13"/>
  <c r="Q252" i="13"/>
  <c r="S252" i="13"/>
  <c r="AZ253" i="13"/>
  <c r="BZ253" i="13"/>
  <c r="U253" i="13"/>
  <c r="AI253" i="13"/>
  <c r="BD253" i="13"/>
  <c r="A252" i="13"/>
  <c r="D257" i="13" l="1"/>
  <c r="BY257" i="13" s="1"/>
  <c r="BX257" i="13" s="1"/>
  <c r="AJ253" i="13"/>
  <c r="AY253" i="13"/>
  <c r="O253" i="13"/>
  <c r="Q253" i="13"/>
  <c r="S253" i="13"/>
  <c r="AZ254" i="13"/>
  <c r="BZ254" i="13"/>
  <c r="AI254" i="13"/>
  <c r="U254" i="13"/>
  <c r="BD254" i="13"/>
  <c r="AG253" i="13"/>
  <c r="AF253" i="13"/>
  <c r="AH253" i="13"/>
  <c r="A253" i="13"/>
  <c r="D258" i="13" l="1"/>
  <c r="BY258" i="13" s="1"/>
  <c r="BX258" i="13" s="1"/>
  <c r="AJ254" i="13"/>
  <c r="AY254" i="13"/>
  <c r="AG254" i="13"/>
  <c r="AH254" i="13"/>
  <c r="AF254" i="13"/>
  <c r="O254" i="13"/>
  <c r="Q254" i="13"/>
  <c r="S254" i="13"/>
  <c r="BD255" i="13"/>
  <c r="U255" i="13"/>
  <c r="BZ255" i="13"/>
  <c r="AZ255" i="13"/>
  <c r="AI255" i="13"/>
  <c r="A254" i="13"/>
  <c r="D259" i="13" l="1"/>
  <c r="BY259" i="13" s="1"/>
  <c r="BX259" i="13" s="1"/>
  <c r="AJ255" i="13"/>
  <c r="AY255" i="13"/>
  <c r="O255" i="13"/>
  <c r="Q255" i="13"/>
  <c r="S255" i="13"/>
  <c r="AZ256" i="13"/>
  <c r="BD256" i="13"/>
  <c r="AI256" i="13"/>
  <c r="U256" i="13"/>
  <c r="BZ256" i="13"/>
  <c r="AG255" i="13"/>
  <c r="AH255" i="13"/>
  <c r="AF255" i="13"/>
  <c r="A255" i="13"/>
  <c r="D260" i="13" l="1"/>
  <c r="BY260" i="13" s="1"/>
  <c r="BX260" i="13" s="1"/>
  <c r="AJ256" i="13"/>
  <c r="AY256" i="13"/>
  <c r="AG256" i="13"/>
  <c r="AF256" i="13"/>
  <c r="AH256" i="13"/>
  <c r="O256" i="13"/>
  <c r="S256" i="13"/>
  <c r="Q256" i="13"/>
  <c r="AI257" i="13"/>
  <c r="BZ257" i="13"/>
  <c r="AZ257" i="13"/>
  <c r="U257" i="13"/>
  <c r="BD257" i="13"/>
  <c r="A256" i="13"/>
  <c r="BT25" i="13" l="1"/>
  <c r="BR10" i="13"/>
  <c r="BT29" i="13"/>
  <c r="BU28" i="13"/>
  <c r="BV25" i="13"/>
  <c r="BQ23" i="13"/>
  <c r="BV22" i="13"/>
  <c r="BQ11" i="13"/>
  <c r="BV10" i="13"/>
  <c r="BS28" i="13"/>
  <c r="BR28" i="13"/>
  <c r="BS16" i="13"/>
  <c r="BR16" i="13"/>
  <c r="BS11" i="13"/>
  <c r="BR9" i="13"/>
  <c r="BU9" i="13"/>
  <c r="BU15" i="13"/>
  <c r="BR29" i="13"/>
  <c r="BU23" i="13"/>
  <c r="BT24" i="13"/>
  <c r="BT23" i="13"/>
  <c r="BQ15" i="13"/>
  <c r="BU22" i="13"/>
  <c r="BV27" i="13"/>
  <c r="BU29" i="13"/>
  <c r="BV28" i="13"/>
  <c r="BQ28" i="13"/>
  <c r="BR23" i="13"/>
  <c r="BU12" i="13"/>
  <c r="BT10" i="13"/>
  <c r="BS10" i="13"/>
  <c r="BS15" i="13"/>
  <c r="BS24" i="13"/>
  <c r="BR27" i="13"/>
  <c r="BR24" i="13"/>
  <c r="BS23" i="13"/>
  <c r="BT15" i="13"/>
  <c r="BV9" i="13"/>
  <c r="BT12" i="13"/>
  <c r="BQ17" i="13"/>
  <c r="BT21" i="13"/>
  <c r="BR22" i="13"/>
  <c r="BQ21" i="13"/>
  <c r="BV20" i="13"/>
  <c r="BS22" i="13"/>
  <c r="BR14" i="13"/>
  <c r="BU21" i="13"/>
  <c r="BR21" i="13"/>
  <c r="BR26" i="13"/>
  <c r="BV21" i="13"/>
  <c r="BV12" i="13"/>
  <c r="BU25" i="13"/>
  <c r="BT18" i="13"/>
  <c r="BU27" i="13"/>
  <c r="BV24" i="13"/>
  <c r="BT13" i="13"/>
  <c r="BS26" i="13"/>
  <c r="BS17" i="13"/>
  <c r="BT20" i="13"/>
  <c r="BQ27" i="13"/>
  <c r="BV26" i="13"/>
  <c r="BS9" i="13"/>
  <c r="BU11" i="13"/>
  <c r="BR18" i="13"/>
  <c r="BT9" i="13"/>
  <c r="BU16" i="13"/>
  <c r="BV18" i="13"/>
  <c r="BQ18" i="13"/>
  <c r="BT19" i="13"/>
  <c r="BQ14" i="13"/>
  <c r="BS13" i="13"/>
  <c r="BR17" i="13"/>
  <c r="BS20" i="13"/>
  <c r="BT26" i="13"/>
  <c r="BV29" i="13"/>
  <c r="BV19" i="13"/>
  <c r="BU20" i="13"/>
  <c r="BV23" i="13"/>
  <c r="BS19" i="13"/>
  <c r="BU26" i="13"/>
  <c r="BS18" i="13"/>
  <c r="BQ12" i="13"/>
  <c r="BR20" i="13"/>
  <c r="BS29" i="13"/>
  <c r="BQ19" i="13"/>
  <c r="BQ20" i="13"/>
  <c r="BT17" i="13"/>
  <c r="BT27" i="13"/>
  <c r="BT16" i="13"/>
  <c r="BQ9" i="13"/>
  <c r="BU18" i="13"/>
  <c r="BR15" i="13"/>
  <c r="BU13" i="13"/>
  <c r="BQ26" i="13"/>
  <c r="BR12" i="13"/>
  <c r="BQ16" i="13"/>
  <c r="BU17" i="13"/>
  <c r="BU10" i="13"/>
  <c r="BR25" i="13"/>
  <c r="BS27" i="13"/>
  <c r="BT22" i="13"/>
  <c r="BV17" i="13"/>
  <c r="BS12" i="13"/>
  <c r="BT14" i="13"/>
  <c r="BU24" i="13"/>
  <c r="BT28" i="13"/>
  <c r="BV13" i="13"/>
  <c r="BQ13" i="13"/>
  <c r="BS25" i="13"/>
  <c r="BR11" i="13"/>
  <c r="BR19" i="13"/>
  <c r="BQ24" i="13"/>
  <c r="BU14" i="13"/>
  <c r="BS21" i="13"/>
  <c r="BQ22" i="13"/>
  <c r="BQ25" i="13"/>
  <c r="BU19" i="13"/>
  <c r="BV11" i="13"/>
  <c r="BV16" i="13"/>
  <c r="BV15" i="13"/>
  <c r="BR13" i="13"/>
  <c r="BS14" i="13"/>
  <c r="BV14" i="13"/>
  <c r="BT11" i="13"/>
  <c r="BQ10" i="13"/>
  <c r="AJ257" i="13"/>
  <c r="AY257" i="13"/>
  <c r="AG257" i="13"/>
  <c r="AF257" i="13"/>
  <c r="AH257" i="13"/>
  <c r="O257" i="13"/>
  <c r="S257" i="13"/>
  <c r="Q257" i="13"/>
  <c r="BD258" i="13"/>
  <c r="U258" i="13"/>
  <c r="AZ258" i="13"/>
  <c r="AI258" i="13"/>
  <c r="BZ258" i="13"/>
  <c r="A257" i="13"/>
  <c r="AJ258" i="13" l="1"/>
  <c r="AY258" i="13"/>
  <c r="O258" i="13"/>
  <c r="S258" i="13"/>
  <c r="Q258" i="13"/>
  <c r="AZ259" i="13"/>
  <c r="BZ259" i="13"/>
  <c r="BD259" i="13"/>
  <c r="AI259" i="13"/>
  <c r="U259" i="13"/>
  <c r="AG258" i="13"/>
  <c r="AH258" i="13"/>
  <c r="AF258" i="13"/>
  <c r="A258" i="13"/>
  <c r="BQ29" i="13" l="1"/>
  <c r="AJ259" i="13"/>
  <c r="AY259" i="13"/>
  <c r="O259" i="13"/>
  <c r="Q259" i="13"/>
  <c r="S259" i="13"/>
  <c r="AG259" i="13"/>
  <c r="AH259" i="13"/>
  <c r="AF259" i="13"/>
  <c r="AI260" i="13"/>
  <c r="BZ260" i="13"/>
  <c r="AZ260" i="13"/>
  <c r="U260" i="13"/>
  <c r="BD260" i="13"/>
  <c r="A259" i="13"/>
  <c r="AJ260" i="13" l="1"/>
  <c r="AY260" i="13"/>
  <c r="O260" i="13"/>
  <c r="S260" i="13"/>
  <c r="Q260" i="13"/>
  <c r="AG260" i="13"/>
  <c r="AH260" i="13"/>
  <c r="AF260" i="13"/>
  <c r="A260" i="13"/>
  <c r="V61" i="13" l="1"/>
  <c r="V80" i="13"/>
  <c r="V79" i="13"/>
  <c r="V62" i="13"/>
  <c r="V25" i="13"/>
  <c r="V94" i="13"/>
  <c r="V55" i="13"/>
  <c r="V16" i="13"/>
  <c r="V32" i="13"/>
  <c r="V96" i="13"/>
  <c r="V98" i="13"/>
  <c r="BK14" i="13"/>
  <c r="V66" i="13"/>
  <c r="V92" i="13"/>
  <c r="V89" i="13"/>
  <c r="V81" i="13"/>
  <c r="V11" i="13"/>
  <c r="V46" i="13"/>
  <c r="V60" i="13"/>
  <c r="V70" i="13"/>
  <c r="V15" i="13"/>
  <c r="V44" i="13"/>
  <c r="V36" i="13"/>
  <c r="V88" i="13"/>
  <c r="V9" i="13"/>
  <c r="V68" i="13"/>
  <c r="V31" i="13"/>
  <c r="V59" i="13"/>
  <c r="V84" i="13"/>
  <c r="V54" i="13"/>
  <c r="V95" i="13"/>
  <c r="V10" i="13"/>
  <c r="V37" i="13"/>
  <c r="V20" i="13"/>
  <c r="V85" i="13"/>
  <c r="V43" i="13"/>
  <c r="V76" i="13"/>
  <c r="V40" i="13"/>
  <c r="V30" i="13"/>
  <c r="V63" i="13"/>
  <c r="V45" i="13"/>
  <c r="V49" i="13"/>
  <c r="V77" i="13"/>
  <c r="V19" i="13"/>
  <c r="V21" i="13"/>
  <c r="V74" i="13"/>
  <c r="V58" i="13"/>
  <c r="V93" i="13"/>
  <c r="V33" i="13"/>
  <c r="V17" i="13"/>
  <c r="V78" i="13"/>
  <c r="V100" i="13"/>
  <c r="V99" i="13"/>
  <c r="V56" i="13"/>
  <c r="V64" i="13"/>
  <c r="V14" i="13"/>
  <c r="V12" i="13"/>
  <c r="V57" i="13"/>
  <c r="V34" i="13"/>
  <c r="V67" i="13"/>
  <c r="BH19" i="13"/>
  <c r="V102" i="13"/>
  <c r="V71" i="13"/>
  <c r="V18" i="13"/>
  <c r="V39" i="13"/>
  <c r="V38" i="13"/>
  <c r="V75" i="13"/>
  <c r="V26" i="13"/>
  <c r="V72" i="13"/>
  <c r="V23" i="13"/>
  <c r="V48" i="13"/>
  <c r="V101" i="13"/>
  <c r="BH20" i="13"/>
  <c r="V87" i="13"/>
  <c r="V13" i="13"/>
  <c r="V22" i="13"/>
  <c r="V73" i="13"/>
  <c r="V50" i="13"/>
  <c r="V28" i="13"/>
  <c r="V42" i="13"/>
  <c r="V82" i="13"/>
  <c r="V24" i="13"/>
  <c r="V29" i="13"/>
  <c r="V65" i="13"/>
  <c r="V52" i="13"/>
  <c r="V35" i="13"/>
  <c r="V27" i="13"/>
  <c r="V83" i="13"/>
  <c r="V86" i="13"/>
  <c r="V51" i="13"/>
  <c r="V97" i="13"/>
  <c r="V90" i="13"/>
  <c r="V53" i="13"/>
  <c r="V91" i="13"/>
  <c r="V69" i="13"/>
  <c r="V41" i="13"/>
  <c r="V47" i="13"/>
  <c r="BI256" i="13"/>
  <c r="BH257" i="13" l="1"/>
  <c r="V109" i="13"/>
  <c r="V232" i="13"/>
  <c r="P28" i="13"/>
  <c r="R28" i="13"/>
  <c r="T28" i="13"/>
  <c r="R82" i="13"/>
  <c r="T82" i="13"/>
  <c r="P82" i="13"/>
  <c r="V209" i="13"/>
  <c r="P65" i="13"/>
  <c r="T65" i="13"/>
  <c r="R65" i="13"/>
  <c r="P14" i="13"/>
  <c r="T14" i="13"/>
  <c r="R14" i="13"/>
  <c r="V233" i="13"/>
  <c r="V177" i="13"/>
  <c r="R70" i="13"/>
  <c r="T70" i="13"/>
  <c r="P70" i="13"/>
  <c r="BK183" i="13"/>
  <c r="R38" i="13"/>
  <c r="T38" i="13"/>
  <c r="P38" i="13"/>
  <c r="P48" i="13"/>
  <c r="T48" i="13"/>
  <c r="R48" i="13"/>
  <c r="V128" i="13"/>
  <c r="P16" i="13"/>
  <c r="T16" i="13"/>
  <c r="R16" i="13"/>
  <c r="P102" i="13"/>
  <c r="R102" i="13"/>
  <c r="T102" i="13"/>
  <c r="V146" i="13"/>
  <c r="BH231" i="13"/>
  <c r="V161" i="13"/>
  <c r="V216" i="13"/>
  <c r="P12" i="13"/>
  <c r="T12" i="13"/>
  <c r="R12" i="13"/>
  <c r="V244" i="13"/>
  <c r="R93" i="13"/>
  <c r="P93" i="13"/>
  <c r="T93" i="13"/>
  <c r="P43" i="13"/>
  <c r="T43" i="13"/>
  <c r="R43" i="13"/>
  <c r="V195" i="13"/>
  <c r="T68" i="13"/>
  <c r="R68" i="13"/>
  <c r="P68" i="13"/>
  <c r="V115" i="13"/>
  <c r="R41" i="13"/>
  <c r="P41" i="13"/>
  <c r="T41" i="13"/>
  <c r="V122" i="13"/>
  <c r="V225" i="13"/>
  <c r="V234" i="13"/>
  <c r="V141" i="13"/>
  <c r="BH171" i="13"/>
  <c r="BK161" i="13"/>
  <c r="V199" i="13"/>
  <c r="P50" i="13"/>
  <c r="R50" i="13"/>
  <c r="T50" i="13"/>
  <c r="V159" i="13"/>
  <c r="V258" i="13"/>
  <c r="V152" i="13"/>
  <c r="T52" i="13"/>
  <c r="R52" i="13"/>
  <c r="P52" i="13"/>
  <c r="BK246" i="13"/>
  <c r="R59" i="13"/>
  <c r="P59" i="13"/>
  <c r="T59" i="13"/>
  <c r="V252" i="13"/>
  <c r="R96" i="13"/>
  <c r="T96" i="13"/>
  <c r="P96" i="13"/>
  <c r="V153" i="13"/>
  <c r="T60" i="13"/>
  <c r="R60" i="13"/>
  <c r="P60" i="13"/>
  <c r="V171" i="13"/>
  <c r="V200" i="13"/>
  <c r="V142" i="13"/>
  <c r="P18" i="13"/>
  <c r="T18" i="13"/>
  <c r="R18" i="13"/>
  <c r="V124" i="13"/>
  <c r="R30" i="13"/>
  <c r="T30" i="13"/>
  <c r="P30" i="13"/>
  <c r="R74" i="13"/>
  <c r="P74" i="13"/>
  <c r="T74" i="13"/>
  <c r="R51" i="13"/>
  <c r="P51" i="13"/>
  <c r="T51" i="13"/>
  <c r="BH228" i="13"/>
  <c r="V203" i="13"/>
  <c r="V108" i="13"/>
  <c r="BH191" i="13"/>
  <c r="V135" i="13"/>
  <c r="V106" i="13"/>
  <c r="P95" i="13"/>
  <c r="R95" i="13"/>
  <c r="T95" i="13"/>
  <c r="V170" i="13"/>
  <c r="V156" i="13"/>
  <c r="V210" i="13"/>
  <c r="T9" i="13"/>
  <c r="P9" i="13"/>
  <c r="R9" i="13"/>
  <c r="V236" i="13"/>
  <c r="BK147" i="13"/>
  <c r="V202" i="13"/>
  <c r="BH256" i="13"/>
  <c r="V204" i="13"/>
  <c r="BK166" i="13"/>
  <c r="V158" i="13"/>
  <c r="BK108" i="13"/>
  <c r="R69" i="13"/>
  <c r="T69" i="13"/>
  <c r="P69" i="13"/>
  <c r="T66" i="13"/>
  <c r="P66" i="13"/>
  <c r="R66" i="13"/>
  <c r="V129" i="13"/>
  <c r="V206" i="13"/>
  <c r="V163" i="13"/>
  <c r="R84" i="13"/>
  <c r="P84" i="13"/>
  <c r="T84" i="13"/>
  <c r="V160" i="13"/>
  <c r="V242" i="13"/>
  <c r="T29" i="13"/>
  <c r="P29" i="13"/>
  <c r="R29" i="13"/>
  <c r="V211" i="13"/>
  <c r="P92" i="13"/>
  <c r="R92" i="13"/>
  <c r="T92" i="13"/>
  <c r="P35" i="13"/>
  <c r="T35" i="13"/>
  <c r="R35" i="13"/>
  <c r="V241" i="13"/>
  <c r="T57" i="13"/>
  <c r="R57" i="13"/>
  <c r="P57" i="13"/>
  <c r="T44" i="13"/>
  <c r="P44" i="13"/>
  <c r="R44" i="13"/>
  <c r="V220" i="13"/>
  <c r="V103" i="13"/>
  <c r="V127" i="13"/>
  <c r="R73" i="13"/>
  <c r="T73" i="13"/>
  <c r="P73" i="13"/>
  <c r="V235" i="13"/>
  <c r="V187" i="13"/>
  <c r="V207" i="13"/>
  <c r="R20" i="13"/>
  <c r="P20" i="13"/>
  <c r="T20" i="13"/>
  <c r="V231" i="13"/>
  <c r="R87" i="13"/>
  <c r="T87" i="13"/>
  <c r="P87" i="13"/>
  <c r="V150" i="13"/>
  <c r="V219" i="13"/>
  <c r="P58" i="13"/>
  <c r="T58" i="13"/>
  <c r="R58" i="13"/>
  <c r="BH145" i="13"/>
  <c r="V214" i="13"/>
  <c r="V111" i="13"/>
  <c r="V224" i="13"/>
  <c r="P39" i="13"/>
  <c r="T39" i="13"/>
  <c r="R39" i="13"/>
  <c r="R62" i="13"/>
  <c r="T62" i="13"/>
  <c r="P62" i="13"/>
  <c r="R15" i="13"/>
  <c r="P15" i="13"/>
  <c r="T15" i="13"/>
  <c r="V154" i="13"/>
  <c r="T37" i="13"/>
  <c r="R37" i="13"/>
  <c r="P37" i="13"/>
  <c r="V131" i="13"/>
  <c r="V147" i="13"/>
  <c r="V172" i="13"/>
  <c r="T46" i="13"/>
  <c r="P46" i="13"/>
  <c r="R46" i="13"/>
  <c r="V123" i="13"/>
  <c r="V104" i="13"/>
  <c r="V238" i="13"/>
  <c r="V116" i="13"/>
  <c r="V105" i="13"/>
  <c r="BH199" i="13"/>
  <c r="V228" i="13"/>
  <c r="V213" i="13"/>
  <c r="V198" i="13"/>
  <c r="V226" i="13"/>
  <c r="V110" i="13"/>
  <c r="BH192" i="13"/>
  <c r="V190" i="13"/>
  <c r="V164" i="13"/>
  <c r="V205" i="13"/>
  <c r="P94" i="13"/>
  <c r="R94" i="13"/>
  <c r="T94" i="13"/>
  <c r="V254" i="13"/>
  <c r="BK178" i="13"/>
  <c r="V120" i="13"/>
  <c r="P97" i="13"/>
  <c r="T97" i="13"/>
  <c r="R97" i="13"/>
  <c r="V188" i="13"/>
  <c r="P63" i="13"/>
  <c r="T63" i="13"/>
  <c r="R63" i="13"/>
  <c r="BK107" i="13"/>
  <c r="BK132" i="13"/>
  <c r="V180" i="13"/>
  <c r="P91" i="13"/>
  <c r="T91" i="13"/>
  <c r="R91" i="13"/>
  <c r="R11" i="13"/>
  <c r="T11" i="13"/>
  <c r="P11" i="13"/>
  <c r="V117" i="13"/>
  <c r="R90" i="13"/>
  <c r="P90" i="13"/>
  <c r="T90" i="13"/>
  <c r="V173" i="13"/>
  <c r="V174" i="13"/>
  <c r="R64" i="13"/>
  <c r="T64" i="13"/>
  <c r="P64" i="13"/>
  <c r="BK112" i="13"/>
  <c r="T17" i="13"/>
  <c r="R17" i="13"/>
  <c r="P17" i="13"/>
  <c r="V208" i="13"/>
  <c r="V112" i="13"/>
  <c r="V145" i="13"/>
  <c r="V167" i="13"/>
  <c r="V186" i="13"/>
  <c r="BK234" i="13"/>
  <c r="BH133" i="13"/>
  <c r="R54" i="13"/>
  <c r="P54" i="13"/>
  <c r="T54" i="13"/>
  <c r="R101" i="13"/>
  <c r="T101" i="13"/>
  <c r="P101" i="13"/>
  <c r="P100" i="13"/>
  <c r="R100" i="13"/>
  <c r="T100" i="13"/>
  <c r="R23" i="13"/>
  <c r="T23" i="13"/>
  <c r="P23" i="13"/>
  <c r="V126" i="13"/>
  <c r="T81" i="13"/>
  <c r="P81" i="13"/>
  <c r="R81" i="13"/>
  <c r="R55" i="13"/>
  <c r="P55" i="13"/>
  <c r="T55" i="13"/>
  <c r="BH131" i="13"/>
  <c r="BK224" i="13"/>
  <c r="V179" i="13"/>
  <c r="V215" i="13"/>
  <c r="P40" i="13"/>
  <c r="T40" i="13"/>
  <c r="R40" i="13"/>
  <c r="V227" i="13"/>
  <c r="V191" i="13"/>
  <c r="P78" i="13"/>
  <c r="R78" i="13"/>
  <c r="T78" i="13"/>
  <c r="BH108" i="13"/>
  <c r="V221" i="13"/>
  <c r="R83" i="13"/>
  <c r="P83" i="13"/>
  <c r="T83" i="13"/>
  <c r="V168" i="13"/>
  <c r="P33" i="13"/>
  <c r="R33" i="13"/>
  <c r="T33" i="13"/>
  <c r="V247" i="13"/>
  <c r="V193" i="13"/>
  <c r="V237" i="13"/>
  <c r="V140" i="13"/>
  <c r="V250" i="13"/>
  <c r="V148" i="13"/>
  <c r="V138" i="13"/>
  <c r="BK118" i="13"/>
  <c r="V243" i="13"/>
  <c r="V133" i="13"/>
  <c r="P24" i="13"/>
  <c r="R24" i="13"/>
  <c r="T24" i="13"/>
  <c r="V151" i="13"/>
  <c r="BH234" i="13"/>
  <c r="BH115" i="13"/>
  <c r="V185" i="13"/>
  <c r="V249" i="13"/>
  <c r="V166" i="13"/>
  <c r="V130" i="13"/>
  <c r="V119" i="13"/>
  <c r="V257" i="13"/>
  <c r="P36" i="13"/>
  <c r="R36" i="13"/>
  <c r="T36" i="13"/>
  <c r="V253" i="13"/>
  <c r="V137" i="13"/>
  <c r="V181" i="13"/>
  <c r="P71" i="13"/>
  <c r="T71" i="13"/>
  <c r="R71" i="13"/>
  <c r="V212" i="13"/>
  <c r="T79" i="13"/>
  <c r="P79" i="13"/>
  <c r="R79" i="13"/>
  <c r="T10" i="13"/>
  <c r="R10" i="13"/>
  <c r="P10" i="13"/>
  <c r="BH222" i="13"/>
  <c r="V223" i="13"/>
  <c r="BH233" i="13"/>
  <c r="V217" i="13"/>
  <c r="V260" i="13"/>
  <c r="V230" i="13"/>
  <c r="R53" i="13"/>
  <c r="P53" i="13"/>
  <c r="T53" i="13"/>
  <c r="V144" i="13"/>
  <c r="V139" i="13"/>
  <c r="BH196" i="13"/>
  <c r="BK229" i="13"/>
  <c r="V218" i="13"/>
  <c r="BH119" i="13"/>
  <c r="V118" i="13"/>
  <c r="V136" i="13"/>
  <c r="T49" i="13"/>
  <c r="P49" i="13"/>
  <c r="R49" i="13"/>
  <c r="BH197" i="13"/>
  <c r="V183" i="13"/>
  <c r="V229" i="13"/>
  <c r="V222" i="13"/>
  <c r="V157" i="13"/>
  <c r="V175" i="13"/>
  <c r="BH174" i="13"/>
  <c r="V201" i="13"/>
  <c r="T56" i="13"/>
  <c r="P56" i="13"/>
  <c r="R56" i="13"/>
  <c r="R61" i="13"/>
  <c r="T61" i="13"/>
  <c r="P61" i="13"/>
  <c r="V192" i="13"/>
  <c r="V194" i="13"/>
  <c r="T21" i="13"/>
  <c r="P21" i="13"/>
  <c r="R21" i="13"/>
  <c r="V114" i="13"/>
  <c r="V196" i="13"/>
  <c r="P45" i="13"/>
  <c r="R45" i="13"/>
  <c r="T45" i="13"/>
  <c r="BH187" i="13"/>
  <c r="R85" i="13"/>
  <c r="P85" i="13"/>
  <c r="T85" i="13"/>
  <c r="V189" i="13"/>
  <c r="V107" i="13"/>
  <c r="R22" i="13"/>
  <c r="P22" i="13"/>
  <c r="T22" i="13"/>
  <c r="R34" i="13"/>
  <c r="T34" i="13"/>
  <c r="P34" i="13"/>
  <c r="V246" i="13"/>
  <c r="BK220" i="13"/>
  <c r="R32" i="13"/>
  <c r="P32" i="13"/>
  <c r="T32" i="13"/>
  <c r="V149" i="13"/>
  <c r="V113" i="13"/>
  <c r="V165" i="13"/>
  <c r="V239" i="13"/>
  <c r="BK214" i="13"/>
  <c r="BH244" i="13"/>
  <c r="BH188" i="13"/>
  <c r="V132" i="13"/>
  <c r="P88" i="13"/>
  <c r="T88" i="13"/>
  <c r="R88" i="13"/>
  <c r="R31" i="13"/>
  <c r="T31" i="13"/>
  <c r="P31" i="13"/>
  <c r="V182" i="13"/>
  <c r="R72" i="13"/>
  <c r="P72" i="13"/>
  <c r="T72" i="13"/>
  <c r="R98" i="13"/>
  <c r="T98" i="13"/>
  <c r="P98" i="13"/>
  <c r="R47" i="13"/>
  <c r="P47" i="13"/>
  <c r="T47" i="13"/>
  <c r="V162" i="13"/>
  <c r="BH167" i="13"/>
  <c r="R67" i="13"/>
  <c r="P67" i="13"/>
  <c r="T67" i="13"/>
  <c r="V178" i="13"/>
  <c r="P75" i="13"/>
  <c r="T75" i="13"/>
  <c r="R75" i="13"/>
  <c r="BH123" i="13"/>
  <c r="R25" i="13"/>
  <c r="T25" i="13"/>
  <c r="P25" i="13"/>
  <c r="T27" i="13"/>
  <c r="R27" i="13"/>
  <c r="P27" i="13"/>
  <c r="V240" i="13"/>
  <c r="BK248" i="13"/>
  <c r="R26" i="13"/>
  <c r="T26" i="13"/>
  <c r="P26" i="13"/>
  <c r="V176" i="13"/>
  <c r="P99" i="13"/>
  <c r="T99" i="13"/>
  <c r="R99" i="13"/>
  <c r="P13" i="13"/>
  <c r="R13" i="13"/>
  <c r="T13" i="13"/>
  <c r="R86" i="13"/>
  <c r="T86" i="13"/>
  <c r="P86" i="13"/>
  <c r="V248" i="13"/>
  <c r="V143" i="13"/>
  <c r="T76" i="13"/>
  <c r="P76" i="13"/>
  <c r="R76" i="13"/>
  <c r="R19" i="13"/>
  <c r="T19" i="13"/>
  <c r="P19" i="13"/>
  <c r="V251" i="13"/>
  <c r="V169" i="13"/>
  <c r="V256" i="13"/>
  <c r="BH122" i="13"/>
  <c r="T80" i="13"/>
  <c r="R80" i="13"/>
  <c r="P80" i="13"/>
  <c r="V125" i="13"/>
  <c r="V184" i="13"/>
  <c r="V121" i="13"/>
  <c r="V259" i="13"/>
  <c r="V255" i="13"/>
  <c r="BK247" i="13"/>
  <c r="V155" i="13"/>
  <c r="BH139" i="13"/>
  <c r="V197" i="13"/>
  <c r="V134" i="13"/>
  <c r="V245" i="13"/>
  <c r="T89" i="13"/>
  <c r="R89" i="13"/>
  <c r="P89" i="13"/>
  <c r="T77" i="13"/>
  <c r="R77" i="13"/>
  <c r="P77" i="13"/>
  <c r="T42" i="13"/>
  <c r="P42" i="13"/>
  <c r="R42" i="13"/>
  <c r="BI57" i="13"/>
  <c r="BI171" i="13"/>
  <c r="BH85" i="13"/>
  <c r="BI152" i="13"/>
  <c r="BG94" i="13"/>
  <c r="BI166" i="13"/>
  <c r="BI218" i="13"/>
  <c r="BH12" i="13"/>
  <c r="BI226" i="13"/>
  <c r="BI72" i="13"/>
  <c r="BH55" i="13"/>
  <c r="BI55" i="13"/>
  <c r="BI95" i="13"/>
  <c r="BI71" i="13"/>
  <c r="BH58" i="13"/>
  <c r="BK13" i="13"/>
  <c r="BI255" i="13"/>
  <c r="BI217" i="13"/>
  <c r="BI188" i="13"/>
  <c r="BI127" i="13"/>
  <c r="BK72" i="13"/>
  <c r="BG50" i="13"/>
  <c r="BG76" i="13"/>
  <c r="BI99" i="13"/>
  <c r="BI231" i="13"/>
  <c r="BI62" i="13"/>
  <c r="BI107" i="13"/>
  <c r="BK102" i="13"/>
  <c r="BG16" i="13"/>
  <c r="BG60" i="13"/>
  <c r="BH46" i="13"/>
  <c r="BK27" i="13"/>
  <c r="BI91" i="13"/>
  <c r="BI241" i="13"/>
  <c r="BF69" i="13"/>
  <c r="BI181" i="13"/>
  <c r="BI82" i="13"/>
  <c r="BG20" i="13"/>
  <c r="BI139" i="13"/>
  <c r="BI199" i="13"/>
  <c r="BH91" i="13"/>
  <c r="BI110" i="13"/>
  <c r="BH62" i="13"/>
  <c r="BI38" i="13"/>
  <c r="BK73" i="13"/>
  <c r="BI108" i="13"/>
  <c r="BI44" i="13"/>
  <c r="BI158" i="13"/>
  <c r="BI119" i="13"/>
  <c r="BG97" i="13"/>
  <c r="BH17" i="13"/>
  <c r="BI80" i="13"/>
  <c r="BI207" i="13"/>
  <c r="BI120" i="13"/>
  <c r="BG44" i="13"/>
  <c r="BI197" i="13"/>
  <c r="BI224" i="13"/>
  <c r="BH94" i="13"/>
  <c r="BI106" i="13"/>
  <c r="BI174" i="13"/>
  <c r="BH36" i="13"/>
  <c r="BK101" i="13"/>
  <c r="BI235" i="13"/>
  <c r="BI100" i="13"/>
  <c r="BH60" i="13"/>
  <c r="BH40" i="13"/>
  <c r="BI254" i="13"/>
  <c r="BG58" i="13"/>
  <c r="BI32" i="13"/>
  <c r="BI104" i="13"/>
  <c r="BI63" i="13"/>
  <c r="BI132" i="13"/>
  <c r="BG63" i="13"/>
  <c r="BI114" i="13"/>
  <c r="BI209" i="13"/>
  <c r="BI19" i="13"/>
  <c r="BH78" i="13"/>
  <c r="BK28" i="13"/>
  <c r="BI39" i="13"/>
  <c r="BG84" i="13"/>
  <c r="BI70" i="13"/>
  <c r="BI159" i="13"/>
  <c r="BH11" i="13"/>
  <c r="BH74" i="13"/>
  <c r="BH72" i="13"/>
  <c r="BI112" i="13"/>
  <c r="BK62" i="13"/>
  <c r="BH29" i="13"/>
  <c r="BH9" i="13"/>
  <c r="BG83" i="13"/>
  <c r="BH30" i="13"/>
  <c r="BI222" i="13"/>
  <c r="BI236" i="13"/>
  <c r="BI126" i="13"/>
  <c r="BH89" i="13"/>
  <c r="BI227" i="13"/>
  <c r="BK98" i="13"/>
  <c r="BH65" i="13"/>
  <c r="BK15" i="13"/>
  <c r="BH61" i="13"/>
  <c r="BI87" i="13"/>
  <c r="BK89" i="13"/>
  <c r="BH100" i="13"/>
  <c r="BK16" i="13"/>
  <c r="BK42" i="13"/>
  <c r="BK31" i="13"/>
  <c r="BH76" i="13"/>
  <c r="BH99" i="13"/>
  <c r="BI18" i="13"/>
  <c r="BH42" i="13"/>
  <c r="BH70" i="13"/>
  <c r="BI233" i="13"/>
  <c r="BI65" i="13"/>
  <c r="BI148" i="13"/>
  <c r="BH71" i="13"/>
  <c r="BI146" i="13"/>
  <c r="BG28" i="13"/>
  <c r="BI59" i="13"/>
  <c r="BK97" i="13"/>
  <c r="BK38" i="13"/>
  <c r="BG21" i="13"/>
  <c r="BI22" i="13"/>
  <c r="BI90" i="13"/>
  <c r="BK30" i="13"/>
  <c r="BI51" i="13"/>
  <c r="BK59" i="13"/>
  <c r="BI176" i="13"/>
  <c r="BI48" i="13"/>
  <c r="BI238" i="13"/>
  <c r="BK75" i="13"/>
  <c r="BG100" i="13"/>
  <c r="BF9" i="13"/>
  <c r="BI223" i="13"/>
  <c r="BH27" i="13"/>
  <c r="BH25" i="13"/>
  <c r="BI30" i="13"/>
  <c r="BI246" i="13"/>
  <c r="BI20" i="13"/>
  <c r="BI124" i="13"/>
  <c r="BI46" i="13"/>
  <c r="BI214" i="13"/>
  <c r="BI208" i="13"/>
  <c r="BI180" i="13"/>
  <c r="BI245" i="13"/>
  <c r="BK12" i="13"/>
  <c r="BK64" i="13"/>
  <c r="BI140" i="13"/>
  <c r="BH38" i="13"/>
  <c r="BI121" i="13"/>
  <c r="BG47" i="13"/>
  <c r="BI205" i="13"/>
  <c r="BK86" i="13"/>
  <c r="BI137" i="13"/>
  <c r="BI162" i="13"/>
  <c r="BI216" i="13"/>
  <c r="BI74" i="13"/>
  <c r="BI84" i="13"/>
  <c r="BI73" i="13"/>
  <c r="BG29" i="13"/>
  <c r="BK23" i="13"/>
  <c r="BI101" i="13"/>
  <c r="BH49" i="13"/>
  <c r="BH35" i="13"/>
  <c r="BI164" i="13"/>
  <c r="BH43" i="13"/>
  <c r="BK88" i="13"/>
  <c r="BH77" i="13"/>
  <c r="BI219" i="13"/>
  <c r="BI186" i="13"/>
  <c r="BH81" i="13"/>
  <c r="BI242" i="13"/>
  <c r="BK57" i="13"/>
  <c r="BI40" i="13"/>
  <c r="BG35" i="13"/>
  <c r="BI89" i="13"/>
  <c r="BI133" i="13"/>
  <c r="BK45" i="13"/>
  <c r="BK65" i="13"/>
  <c r="BK34" i="13"/>
  <c r="BI42" i="13"/>
  <c r="BG65" i="13"/>
  <c r="BI27" i="13"/>
  <c r="BI78" i="13"/>
  <c r="BI193" i="13"/>
  <c r="BI113" i="13"/>
  <c r="BI200" i="13"/>
  <c r="BI136" i="13"/>
  <c r="BI167" i="13"/>
  <c r="BI49" i="13"/>
  <c r="BI230" i="13"/>
  <c r="BH57" i="13"/>
  <c r="BI234" i="13"/>
  <c r="BG10" i="13"/>
  <c r="BI150" i="13"/>
  <c r="BI221" i="13"/>
  <c r="BI155" i="13"/>
  <c r="BI178" i="13"/>
  <c r="BI11" i="13"/>
  <c r="BG51" i="13"/>
  <c r="BI14" i="13"/>
  <c r="BI116" i="13"/>
  <c r="BI168" i="13"/>
  <c r="BK93" i="13"/>
  <c r="BI64" i="13"/>
  <c r="BK48" i="13"/>
  <c r="BI52" i="13"/>
  <c r="BI96" i="13"/>
  <c r="BI215" i="13"/>
  <c r="BI202" i="13"/>
  <c r="BH10" i="13"/>
  <c r="BI198" i="13"/>
  <c r="BI244" i="13"/>
  <c r="BI10" i="13"/>
  <c r="BI134" i="13"/>
  <c r="BK94" i="13"/>
  <c r="BI98" i="13"/>
  <c r="BI50" i="13"/>
  <c r="BI41" i="13"/>
  <c r="BH96" i="13"/>
  <c r="BI145" i="13"/>
  <c r="BI102" i="13"/>
  <c r="BH28" i="13"/>
  <c r="BI184" i="13"/>
  <c r="BI179" i="13"/>
  <c r="BI122" i="13"/>
  <c r="BH39" i="13"/>
  <c r="BG38" i="13"/>
  <c r="BI185" i="13"/>
  <c r="BK55" i="13"/>
  <c r="BI68" i="13"/>
  <c r="BG25" i="13"/>
  <c r="BK11" i="13"/>
  <c r="BK26" i="13"/>
  <c r="BH22" i="13"/>
  <c r="BG52" i="13"/>
  <c r="BK37" i="13"/>
  <c r="BK70" i="13"/>
  <c r="BH16" i="13"/>
  <c r="BH52" i="13"/>
  <c r="BH75" i="13"/>
  <c r="BK67" i="13"/>
  <c r="BG33" i="13"/>
  <c r="BI252" i="13"/>
  <c r="BI212" i="13"/>
  <c r="BI220" i="13"/>
  <c r="BI77" i="13"/>
  <c r="BG45" i="13"/>
  <c r="BI118" i="13"/>
  <c r="BI60" i="13"/>
  <c r="BH84" i="13"/>
  <c r="BK46" i="13"/>
  <c r="BI83" i="13"/>
  <c r="BI157" i="13"/>
  <c r="BG74" i="13"/>
  <c r="BI125" i="13"/>
  <c r="BG37" i="13"/>
  <c r="BK51" i="13"/>
  <c r="BK92" i="13"/>
  <c r="BK87" i="13"/>
  <c r="BH95" i="13"/>
  <c r="BI36" i="13"/>
  <c r="BI253" i="13"/>
  <c r="BK61" i="13"/>
  <c r="BK60" i="13"/>
  <c r="BH87" i="13"/>
  <c r="BI35" i="13"/>
  <c r="BG49" i="13"/>
  <c r="BI172" i="13"/>
  <c r="BK50" i="13"/>
  <c r="BH24" i="13"/>
  <c r="BI160" i="13"/>
  <c r="BK40" i="13"/>
  <c r="BK91" i="13"/>
  <c r="BI154" i="13"/>
  <c r="BI161" i="13"/>
  <c r="BK24" i="13"/>
  <c r="BH41" i="13"/>
  <c r="BG26" i="13"/>
  <c r="BG13" i="13"/>
  <c r="BI15" i="13"/>
  <c r="BI26" i="13"/>
  <c r="BG41" i="13"/>
  <c r="BI251" i="13"/>
  <c r="BG79" i="13"/>
  <c r="BI128" i="13"/>
  <c r="BK81" i="13"/>
  <c r="BH32" i="13"/>
  <c r="BK20" i="13"/>
  <c r="BI163" i="13"/>
  <c r="BI56" i="13"/>
  <c r="BK41" i="13"/>
  <c r="BI17" i="13"/>
  <c r="BI149" i="13"/>
  <c r="BI94" i="13"/>
  <c r="BI183" i="13"/>
  <c r="BI12" i="13"/>
  <c r="BH92" i="13"/>
  <c r="BH18" i="13"/>
  <c r="BK43" i="13"/>
  <c r="BK49" i="13"/>
  <c r="BH14" i="13"/>
  <c r="BI24" i="13"/>
  <c r="BI203" i="13"/>
  <c r="BK54" i="13"/>
  <c r="BI75" i="13"/>
  <c r="BF57" i="13"/>
  <c r="BH51" i="13"/>
  <c r="BH54" i="13"/>
  <c r="BH48" i="13"/>
  <c r="BG36" i="13"/>
  <c r="BK17" i="13"/>
  <c r="BI250" i="13"/>
  <c r="BG88" i="13"/>
  <c r="BI142" i="13"/>
  <c r="BI204" i="13"/>
  <c r="BG92" i="13"/>
  <c r="BG11" i="13"/>
  <c r="BI76" i="13"/>
  <c r="BI175" i="13"/>
  <c r="BI192" i="13"/>
  <c r="BK99" i="13"/>
  <c r="BI54" i="13"/>
  <c r="BH26" i="13"/>
  <c r="BG71" i="13"/>
  <c r="BI67" i="13"/>
  <c r="BK36" i="13"/>
  <c r="BI79" i="13"/>
  <c r="BI228" i="13"/>
  <c r="BK32" i="13"/>
  <c r="BG66" i="13"/>
  <c r="BI151" i="13"/>
  <c r="BK79" i="13"/>
  <c r="BG19" i="13"/>
  <c r="BH44" i="13"/>
  <c r="BI232" i="13"/>
  <c r="BI92" i="13"/>
  <c r="BK85" i="13"/>
  <c r="BI206" i="13"/>
  <c r="BI195" i="13"/>
  <c r="BI258" i="13"/>
  <c r="BH56" i="13"/>
  <c r="BK82" i="13"/>
  <c r="BK69" i="13"/>
  <c r="BI170" i="13"/>
  <c r="BI103" i="13"/>
  <c r="BK95" i="13"/>
  <c r="BI25" i="13"/>
  <c r="BK18" i="13"/>
  <c r="BH83" i="13"/>
  <c r="BH68" i="13"/>
  <c r="BK66" i="13"/>
  <c r="BH66" i="13"/>
  <c r="BH53" i="13"/>
  <c r="BK47" i="13"/>
  <c r="BK22" i="13"/>
  <c r="BK100" i="13"/>
  <c r="BH15" i="13"/>
  <c r="BK80" i="13"/>
  <c r="BI66" i="13"/>
  <c r="BI138" i="13"/>
  <c r="BI196" i="13"/>
  <c r="BH31" i="13"/>
  <c r="BG39" i="13"/>
  <c r="BK63" i="13"/>
  <c r="BG75" i="13"/>
  <c r="BI131" i="13"/>
  <c r="BI47" i="13"/>
  <c r="BI257" i="13"/>
  <c r="BH59" i="13"/>
  <c r="BI169" i="13"/>
  <c r="BG14" i="13"/>
  <c r="BI240" i="13"/>
  <c r="BK71" i="13"/>
  <c r="BG32" i="13"/>
  <c r="BI260" i="13"/>
  <c r="BI248" i="13"/>
  <c r="BI61" i="13"/>
  <c r="BH98" i="13"/>
  <c r="BI58" i="13"/>
  <c r="BH86" i="13"/>
  <c r="BI43" i="13"/>
  <c r="BK83" i="13"/>
  <c r="BF81" i="13"/>
  <c r="BH102" i="13"/>
  <c r="BI229" i="13"/>
  <c r="BK68" i="13"/>
  <c r="BI144" i="13"/>
  <c r="BK74" i="13"/>
  <c r="BI86" i="13"/>
  <c r="BI34" i="13"/>
  <c r="BK84" i="13"/>
  <c r="BG30" i="13"/>
  <c r="BI243" i="13"/>
  <c r="BH101" i="13"/>
  <c r="BH64" i="13"/>
  <c r="BI109" i="13"/>
  <c r="BI88" i="13"/>
  <c r="BH82" i="13"/>
  <c r="BI210" i="13"/>
  <c r="BH63" i="13"/>
  <c r="BH47" i="13"/>
  <c r="BI247" i="13"/>
  <c r="BG70" i="13"/>
  <c r="BI135" i="13"/>
  <c r="BI31" i="13"/>
  <c r="BK90" i="13"/>
  <c r="BH13" i="13"/>
  <c r="BH34" i="13"/>
  <c r="BK44" i="13"/>
  <c r="BK96" i="13"/>
  <c r="BI190" i="13"/>
  <c r="BK52" i="13"/>
  <c r="BH67" i="13"/>
  <c r="BI143" i="13"/>
  <c r="BG82" i="13"/>
  <c r="BK33" i="13"/>
  <c r="BK58" i="13"/>
  <c r="BK35" i="13"/>
  <c r="BI211" i="13"/>
  <c r="BG48" i="13"/>
  <c r="BI156" i="13"/>
  <c r="BI130" i="13"/>
  <c r="BF21" i="13"/>
  <c r="BK76" i="13"/>
  <c r="BI53" i="13"/>
  <c r="BI115" i="13"/>
  <c r="BH80" i="13"/>
  <c r="BG12" i="13"/>
  <c r="BH73" i="13"/>
  <c r="BG68" i="13"/>
  <c r="BH50" i="13"/>
  <c r="BI239" i="13"/>
  <c r="BI147" i="13"/>
  <c r="BH23" i="13"/>
  <c r="BH90" i="13"/>
  <c r="BI16" i="13"/>
  <c r="BI194" i="13"/>
  <c r="BI123" i="13"/>
  <c r="BI29" i="13"/>
  <c r="BG53" i="13"/>
  <c r="BK29" i="13"/>
  <c r="BH88" i="13"/>
  <c r="BI259" i="13"/>
  <c r="BF45" i="13"/>
  <c r="BI187" i="13"/>
  <c r="BH37" i="13"/>
  <c r="BI111" i="13"/>
  <c r="BG77" i="13"/>
  <c r="BG40" i="13"/>
  <c r="BI173" i="13"/>
  <c r="BI97" i="13"/>
  <c r="BK25" i="13"/>
  <c r="BK39" i="13"/>
  <c r="BI37" i="13"/>
  <c r="BK53" i="13"/>
  <c r="BI182" i="13"/>
  <c r="BK19" i="13"/>
  <c r="BK77" i="13"/>
  <c r="BI28" i="13"/>
  <c r="BG24" i="13"/>
  <c r="BK10" i="13"/>
  <c r="BK78" i="13"/>
  <c r="BI13" i="13"/>
  <c r="BK56" i="13"/>
  <c r="BH79" i="13"/>
  <c r="BH97" i="13"/>
  <c r="BG86" i="13"/>
  <c r="BI85" i="13"/>
  <c r="BI23" i="13"/>
  <c r="BG95" i="13"/>
  <c r="BG89" i="13"/>
  <c r="BI191" i="13"/>
  <c r="BG56" i="13"/>
  <c r="BK250" i="13"/>
  <c r="BG81" i="13"/>
  <c r="BH21" i="13"/>
  <c r="BH169" i="13"/>
  <c r="BG78" i="13"/>
  <c r="BK21" i="13"/>
  <c r="BF70" i="13"/>
  <c r="BK139" i="13"/>
  <c r="BG69" i="13"/>
  <c r="BG80" i="13"/>
  <c r="BG91" i="13"/>
  <c r="BK228" i="13"/>
  <c r="BG42" i="13"/>
  <c r="BG55" i="13"/>
  <c r="BK256" i="13"/>
  <c r="BH93" i="13"/>
  <c r="BG90" i="13"/>
  <c r="BK204" i="13"/>
  <c r="BG96" i="13"/>
  <c r="BF79" i="13"/>
  <c r="BL96" i="13"/>
  <c r="BF96" i="13"/>
  <c r="BF46" i="13"/>
  <c r="BF101" i="13"/>
  <c r="BG31" i="13"/>
  <c r="BF29" i="13"/>
  <c r="BL14" i="13"/>
  <c r="BF14" i="13"/>
  <c r="BH221" i="13"/>
  <c r="BK127" i="13"/>
  <c r="BH33" i="13"/>
  <c r="BG61" i="13"/>
  <c r="BH121" i="13"/>
  <c r="BF11" i="13"/>
  <c r="BG54" i="13"/>
  <c r="BL61" i="13"/>
  <c r="BL18" i="13"/>
  <c r="BF18" i="13"/>
  <c r="BL52" i="13"/>
  <c r="BL41" i="13"/>
  <c r="BF41" i="13"/>
  <c r="BG43" i="13"/>
  <c r="BL73" i="13"/>
  <c r="BK154" i="13"/>
  <c r="BL32" i="13"/>
  <c r="BF32" i="13"/>
  <c r="BL31" i="13"/>
  <c r="BG46" i="13"/>
  <c r="BH137" i="13"/>
  <c r="BF100" i="13"/>
  <c r="BF51" i="13"/>
  <c r="BF77" i="13"/>
  <c r="BK219" i="13"/>
  <c r="BG64" i="13"/>
  <c r="BF65" i="13"/>
  <c r="T202" i="13" l="1"/>
  <c r="R202" i="13"/>
  <c r="P202" i="13"/>
  <c r="R142" i="13"/>
  <c r="T142" i="13"/>
  <c r="P142" i="13"/>
  <c r="T165" i="13"/>
  <c r="R165" i="13"/>
  <c r="P165" i="13"/>
  <c r="P177" i="13"/>
  <c r="T177" i="13"/>
  <c r="R177" i="13"/>
  <c r="P193" i="13"/>
  <c r="T193" i="13"/>
  <c r="R193" i="13"/>
  <c r="P174" i="13"/>
  <c r="T174" i="13"/>
  <c r="R174" i="13"/>
  <c r="T179" i="13"/>
  <c r="P179" i="13"/>
  <c r="BM179" i="13" s="1"/>
  <c r="R179" i="13"/>
  <c r="T172" i="13"/>
  <c r="R172" i="13"/>
  <c r="P172" i="13"/>
  <c r="T255" i="13"/>
  <c r="BN255" i="13" s="1"/>
  <c r="R255" i="13"/>
  <c r="P255" i="13"/>
  <c r="T258" i="13"/>
  <c r="R258" i="13"/>
  <c r="P258" i="13"/>
  <c r="P206" i="13"/>
  <c r="R206" i="13"/>
  <c r="T206" i="13"/>
  <c r="T251" i="13"/>
  <c r="P251" i="13"/>
  <c r="R251" i="13"/>
  <c r="T232" i="13"/>
  <c r="R232" i="13"/>
  <c r="P232" i="13"/>
  <c r="R149" i="13"/>
  <c r="P149" i="13"/>
  <c r="T149" i="13"/>
  <c r="R156" i="13"/>
  <c r="P156" i="13"/>
  <c r="T156" i="13"/>
  <c r="R106" i="13"/>
  <c r="T106" i="13"/>
  <c r="BN106" i="13" s="1"/>
  <c r="P106" i="13"/>
  <c r="R118" i="13"/>
  <c r="BJ118" i="13" s="1"/>
  <c r="P118" i="13"/>
  <c r="T118" i="13"/>
  <c r="P194" i="13"/>
  <c r="T194" i="13"/>
  <c r="R194" i="13"/>
  <c r="T169" i="13"/>
  <c r="R169" i="13"/>
  <c r="P169" i="13"/>
  <c r="T231" i="13"/>
  <c r="P231" i="13"/>
  <c r="R231" i="13"/>
  <c r="P111" i="13"/>
  <c r="BM111" i="13" s="1"/>
  <c r="T111" i="13"/>
  <c r="R111" i="13"/>
  <c r="P236" i="13"/>
  <c r="BM236" i="13" s="1"/>
  <c r="T236" i="13"/>
  <c r="R236" i="13"/>
  <c r="P159" i="13"/>
  <c r="T159" i="13"/>
  <c r="R159" i="13"/>
  <c r="T148" i="13"/>
  <c r="BN148" i="13" s="1"/>
  <c r="R148" i="13"/>
  <c r="P148" i="13"/>
  <c r="R114" i="13"/>
  <c r="T114" i="13"/>
  <c r="BN114" i="13" s="1"/>
  <c r="P114" i="13"/>
  <c r="T248" i="13"/>
  <c r="R248" i="13"/>
  <c r="P248" i="13"/>
  <c r="P208" i="13"/>
  <c r="T208" i="13"/>
  <c r="R208" i="13"/>
  <c r="P153" i="13"/>
  <c r="T153" i="13"/>
  <c r="R153" i="13"/>
  <c r="P187" i="13"/>
  <c r="T187" i="13"/>
  <c r="R187" i="13"/>
  <c r="T144" i="13"/>
  <c r="R144" i="13"/>
  <c r="P144" i="13"/>
  <c r="P189" i="13"/>
  <c r="T189" i="13"/>
  <c r="R189" i="13"/>
  <c r="P216" i="13"/>
  <c r="R216" i="13"/>
  <c r="T216" i="13"/>
  <c r="R211" i="13"/>
  <c r="T211" i="13"/>
  <c r="P211" i="13"/>
  <c r="R209" i="13"/>
  <c r="T209" i="13"/>
  <c r="P209" i="13"/>
  <c r="P151" i="13"/>
  <c r="R151" i="13"/>
  <c r="T151" i="13"/>
  <c r="R195" i="13"/>
  <c r="P195" i="13"/>
  <c r="T195" i="13"/>
  <c r="R171" i="13"/>
  <c r="T171" i="13"/>
  <c r="P171" i="13"/>
  <c r="P182" i="13"/>
  <c r="T182" i="13"/>
  <c r="R182" i="13"/>
  <c r="R130" i="13"/>
  <c r="BJ130" i="13" s="1"/>
  <c r="T130" i="13"/>
  <c r="P130" i="13"/>
  <c r="P116" i="13"/>
  <c r="T116" i="13"/>
  <c r="R116" i="13"/>
  <c r="R243" i="13"/>
  <c r="T243" i="13"/>
  <c r="P243" i="13"/>
  <c r="R112" i="13"/>
  <c r="P112" i="13"/>
  <c r="T112" i="13"/>
  <c r="R143" i="13"/>
  <c r="T143" i="13"/>
  <c r="P143" i="13"/>
  <c r="P200" i="13"/>
  <c r="T200" i="13"/>
  <c r="R200" i="13"/>
  <c r="P217" i="13"/>
  <c r="T217" i="13"/>
  <c r="R217" i="13"/>
  <c r="R154" i="13"/>
  <c r="T154" i="13"/>
  <c r="P154" i="13"/>
  <c r="P222" i="13"/>
  <c r="T222" i="13"/>
  <c r="R222" i="13"/>
  <c r="R191" i="13"/>
  <c r="T191" i="13"/>
  <c r="P191" i="13"/>
  <c r="R166" i="13"/>
  <c r="T166" i="13"/>
  <c r="BN166" i="13" s="1"/>
  <c r="P166" i="13"/>
  <c r="R219" i="13"/>
  <c r="T219" i="13"/>
  <c r="P219" i="13"/>
  <c r="P140" i="13"/>
  <c r="T140" i="13"/>
  <c r="R140" i="13"/>
  <c r="R221" i="13"/>
  <c r="P221" i="13"/>
  <c r="T221" i="13"/>
  <c r="BN221" i="13" s="1"/>
  <c r="P141" i="13"/>
  <c r="R141" i="13"/>
  <c r="T141" i="13"/>
  <c r="P120" i="13"/>
  <c r="BM120" i="13" s="1"/>
  <c r="T120" i="13"/>
  <c r="R120" i="13"/>
  <c r="R113" i="13"/>
  <c r="P113" i="13"/>
  <c r="T113" i="13"/>
  <c r="T246" i="13"/>
  <c r="R246" i="13"/>
  <c r="P246" i="13"/>
  <c r="R164" i="13"/>
  <c r="P164" i="13"/>
  <c r="T164" i="13"/>
  <c r="R126" i="13"/>
  <c r="T126" i="13"/>
  <c r="P126" i="13"/>
  <c r="T260" i="13"/>
  <c r="R260" i="13"/>
  <c r="P260" i="13"/>
  <c r="P109" i="13"/>
  <c r="R109" i="13"/>
  <c r="T109" i="13"/>
  <c r="R247" i="13"/>
  <c r="P247" i="13"/>
  <c r="BM247" i="13" s="1"/>
  <c r="T247" i="13"/>
  <c r="P163" i="13"/>
  <c r="R163" i="13"/>
  <c r="T163" i="13"/>
  <c r="T249" i="13"/>
  <c r="P249" i="13"/>
  <c r="R249" i="13"/>
  <c r="T137" i="13"/>
  <c r="R137" i="13"/>
  <c r="P137" i="13"/>
  <c r="P225" i="13"/>
  <c r="T225" i="13"/>
  <c r="R225" i="13"/>
  <c r="T256" i="13"/>
  <c r="R256" i="13"/>
  <c r="P256" i="13"/>
  <c r="P115" i="13"/>
  <c r="R115" i="13"/>
  <c r="T115" i="13"/>
  <c r="R125" i="13"/>
  <c r="T125" i="13"/>
  <c r="P125" i="13"/>
  <c r="T234" i="13"/>
  <c r="R234" i="13"/>
  <c r="BJ234" i="13" s="1"/>
  <c r="P234" i="13"/>
  <c r="P104" i="13"/>
  <c r="T104" i="13"/>
  <c r="R104" i="13"/>
  <c r="P180" i="13"/>
  <c r="R180" i="13"/>
  <c r="BJ180" i="13" s="1"/>
  <c r="T180" i="13"/>
  <c r="R107" i="13"/>
  <c r="P107" i="13"/>
  <c r="T107" i="13"/>
  <c r="P167" i="13"/>
  <c r="R167" i="13"/>
  <c r="BJ167" i="13" s="1"/>
  <c r="T167" i="13"/>
  <c r="T218" i="13"/>
  <c r="R218" i="13"/>
  <c r="P218" i="13"/>
  <c r="R139" i="13"/>
  <c r="T139" i="13"/>
  <c r="P139" i="13"/>
  <c r="T259" i="13"/>
  <c r="R259" i="13"/>
  <c r="P259" i="13"/>
  <c r="BM259" i="13" s="1"/>
  <c r="T257" i="13"/>
  <c r="P257" i="13"/>
  <c r="R257" i="13"/>
  <c r="P175" i="13"/>
  <c r="R175" i="13"/>
  <c r="T175" i="13"/>
  <c r="T188" i="13"/>
  <c r="R188" i="13"/>
  <c r="P188" i="13"/>
  <c r="P197" i="13"/>
  <c r="R197" i="13"/>
  <c r="T197" i="13"/>
  <c r="T121" i="13"/>
  <c r="R121" i="13"/>
  <c r="BJ121" i="13" s="1"/>
  <c r="P121" i="13"/>
  <c r="R223" i="13"/>
  <c r="T223" i="13"/>
  <c r="BN223" i="13" s="1"/>
  <c r="P223" i="13"/>
  <c r="R233" i="13"/>
  <c r="T233" i="13"/>
  <c r="P233" i="13"/>
  <c r="P241" i="13"/>
  <c r="R241" i="13"/>
  <c r="T241" i="13"/>
  <c r="P190" i="13"/>
  <c r="T190" i="13"/>
  <c r="R190" i="13"/>
  <c r="P220" i="13"/>
  <c r="T220" i="13"/>
  <c r="R220" i="13"/>
  <c r="P214" i="13"/>
  <c r="R214" i="13"/>
  <c r="T214" i="13"/>
  <c r="T254" i="13"/>
  <c r="P254" i="13"/>
  <c r="R254" i="13"/>
  <c r="P237" i="13"/>
  <c r="R237" i="13"/>
  <c r="T237" i="13"/>
  <c r="T224" i="13"/>
  <c r="R224" i="13"/>
  <c r="P224" i="13"/>
  <c r="P242" i="13"/>
  <c r="R242" i="13"/>
  <c r="T242" i="13"/>
  <c r="BN242" i="13" s="1"/>
  <c r="R150" i="13"/>
  <c r="P150" i="13"/>
  <c r="T150" i="13"/>
  <c r="R235" i="13"/>
  <c r="P235" i="13"/>
  <c r="T235" i="13"/>
  <c r="T252" i="13"/>
  <c r="R252" i="13"/>
  <c r="P252" i="13"/>
  <c r="T183" i="13"/>
  <c r="P183" i="13"/>
  <c r="R183" i="13"/>
  <c r="T250" i="13"/>
  <c r="R250" i="13"/>
  <c r="P250" i="13"/>
  <c r="T239" i="13"/>
  <c r="R239" i="13"/>
  <c r="P239" i="13"/>
  <c r="T105" i="13"/>
  <c r="R105" i="13"/>
  <c r="P105" i="13"/>
  <c r="P155" i="13"/>
  <c r="T155" i="13"/>
  <c r="BN155" i="13" s="1"/>
  <c r="R155" i="13"/>
  <c r="P201" i="13"/>
  <c r="T201" i="13"/>
  <c r="R201" i="13"/>
  <c r="P124" i="13"/>
  <c r="T124" i="13"/>
  <c r="R124" i="13"/>
  <c r="R238" i="13"/>
  <c r="T238" i="13"/>
  <c r="P238" i="13"/>
  <c r="P135" i="13"/>
  <c r="T135" i="13"/>
  <c r="R135" i="13"/>
  <c r="P199" i="13"/>
  <c r="R199" i="13"/>
  <c r="T199" i="13"/>
  <c r="BN199" i="13" s="1"/>
  <c r="P103" i="13"/>
  <c r="T103" i="13"/>
  <c r="R103" i="13"/>
  <c r="BJ103" i="13" s="1"/>
  <c r="P229" i="13"/>
  <c r="T229" i="13"/>
  <c r="R229" i="13"/>
  <c r="P119" i="13"/>
  <c r="T119" i="13"/>
  <c r="R119" i="13"/>
  <c r="BJ119" i="13" s="1"/>
  <c r="R133" i="13"/>
  <c r="P133" i="13"/>
  <c r="T133" i="13"/>
  <c r="T162" i="13"/>
  <c r="P162" i="13"/>
  <c r="R162" i="13"/>
  <c r="P138" i="13"/>
  <c r="R138" i="13"/>
  <c r="T138" i="13"/>
  <c r="R196" i="13"/>
  <c r="T196" i="13"/>
  <c r="P196" i="13"/>
  <c r="R134" i="13"/>
  <c r="P134" i="13"/>
  <c r="T134" i="13"/>
  <c r="R110" i="13"/>
  <c r="BJ110" i="13" s="1"/>
  <c r="P110" i="13"/>
  <c r="T110" i="13"/>
  <c r="T170" i="13"/>
  <c r="P170" i="13"/>
  <c r="R170" i="13"/>
  <c r="P186" i="13"/>
  <c r="T186" i="13"/>
  <c r="R186" i="13"/>
  <c r="P168" i="13"/>
  <c r="T168" i="13"/>
  <c r="BN168" i="13" s="1"/>
  <c r="R168" i="13"/>
  <c r="P226" i="13"/>
  <c r="T226" i="13"/>
  <c r="R226" i="13"/>
  <c r="P178" i="13"/>
  <c r="T178" i="13"/>
  <c r="R178" i="13"/>
  <c r="P198" i="13"/>
  <c r="R198" i="13"/>
  <c r="T198" i="13"/>
  <c r="BN198" i="13" s="1"/>
  <c r="T117" i="13"/>
  <c r="R117" i="13"/>
  <c r="P117" i="13"/>
  <c r="P161" i="13"/>
  <c r="T161" i="13"/>
  <c r="R161" i="13"/>
  <c r="P158" i="13"/>
  <c r="T158" i="13"/>
  <c r="R158" i="13"/>
  <c r="T131" i="13"/>
  <c r="R131" i="13"/>
  <c r="P131" i="13"/>
  <c r="R253" i="13"/>
  <c r="P253" i="13"/>
  <c r="T253" i="13"/>
  <c r="T123" i="13"/>
  <c r="R123" i="13"/>
  <c r="P123" i="13"/>
  <c r="BM123" i="13" s="1"/>
  <c r="P132" i="13"/>
  <c r="T132" i="13"/>
  <c r="R132" i="13"/>
  <c r="T184" i="13"/>
  <c r="P184" i="13"/>
  <c r="R184" i="13"/>
  <c r="P108" i="13"/>
  <c r="R108" i="13"/>
  <c r="T108" i="13"/>
  <c r="R146" i="13"/>
  <c r="T146" i="13"/>
  <c r="P146" i="13"/>
  <c r="P185" i="13"/>
  <c r="R185" i="13"/>
  <c r="T185" i="13"/>
  <c r="R181" i="13"/>
  <c r="T181" i="13"/>
  <c r="P181" i="13"/>
  <c r="P228" i="13"/>
  <c r="R228" i="13"/>
  <c r="T228" i="13"/>
  <c r="R213" i="13"/>
  <c r="T213" i="13"/>
  <c r="P213" i="13"/>
  <c r="R215" i="13"/>
  <c r="T215" i="13"/>
  <c r="P215" i="13"/>
  <c r="P205" i="13"/>
  <c r="T205" i="13"/>
  <c r="R205" i="13"/>
  <c r="P136" i="13"/>
  <c r="R136" i="13"/>
  <c r="BJ136" i="13" s="1"/>
  <c r="T136" i="13"/>
  <c r="P212" i="13"/>
  <c r="R212" i="13"/>
  <c r="T212" i="13"/>
  <c r="T160" i="13"/>
  <c r="R160" i="13"/>
  <c r="P160" i="13"/>
  <c r="R145" i="13"/>
  <c r="P145" i="13"/>
  <c r="T145" i="13"/>
  <c r="R245" i="13"/>
  <c r="T245" i="13"/>
  <c r="P245" i="13"/>
  <c r="P203" i="13"/>
  <c r="T203" i="13"/>
  <c r="R203" i="13"/>
  <c r="T207" i="13"/>
  <c r="P207" i="13"/>
  <c r="R207" i="13"/>
  <c r="P240" i="13"/>
  <c r="R240" i="13"/>
  <c r="T240" i="13"/>
  <c r="BN240" i="13" s="1"/>
  <c r="P173" i="13"/>
  <c r="R173" i="13"/>
  <c r="T173" i="13"/>
  <c r="BN173" i="13" s="1"/>
  <c r="R127" i="13"/>
  <c r="T127" i="13"/>
  <c r="P127" i="13"/>
  <c r="R152" i="13"/>
  <c r="P152" i="13"/>
  <c r="BM152" i="13" s="1"/>
  <c r="T152" i="13"/>
  <c r="R176" i="13"/>
  <c r="BJ176" i="13" s="1"/>
  <c r="P176" i="13"/>
  <c r="T176" i="13"/>
  <c r="P227" i="13"/>
  <c r="R227" i="13"/>
  <c r="BJ227" i="13" s="1"/>
  <c r="T227" i="13"/>
  <c r="R122" i="13"/>
  <c r="T122" i="13"/>
  <c r="P122" i="13"/>
  <c r="R128" i="13"/>
  <c r="T128" i="13"/>
  <c r="P128" i="13"/>
  <c r="R147" i="13"/>
  <c r="P147" i="13"/>
  <c r="T147" i="13"/>
  <c r="R230" i="13"/>
  <c r="P230" i="13"/>
  <c r="T230" i="13"/>
  <c r="P157" i="13"/>
  <c r="R157" i="13"/>
  <c r="T157" i="13"/>
  <c r="P244" i="13"/>
  <c r="T244" i="13"/>
  <c r="R244" i="13"/>
  <c r="T129" i="13"/>
  <c r="P129" i="13"/>
  <c r="R129" i="13"/>
  <c r="P210" i="13"/>
  <c r="R210" i="13"/>
  <c r="T210" i="13"/>
  <c r="T192" i="13"/>
  <c r="R192" i="13"/>
  <c r="P192" i="13"/>
  <c r="BM192" i="13" s="1"/>
  <c r="P204" i="13"/>
  <c r="R204" i="13"/>
  <c r="T204" i="13"/>
  <c r="BL58" i="13"/>
  <c r="BL71" i="13"/>
  <c r="BL94" i="13"/>
  <c r="BL85" i="13"/>
  <c r="BL53" i="13"/>
  <c r="BL68" i="13"/>
  <c r="BL46" i="13"/>
  <c r="BH202" i="13"/>
  <c r="BK123" i="13"/>
  <c r="BH186" i="13"/>
  <c r="BK172" i="13"/>
  <c r="BH258" i="13"/>
  <c r="BF53" i="13"/>
  <c r="BK171" i="13"/>
  <c r="BK191" i="13"/>
  <c r="BH220" i="13"/>
  <c r="BH147" i="13"/>
  <c r="BH218" i="13"/>
  <c r="BH227" i="13"/>
  <c r="BF39" i="13"/>
  <c r="BF87" i="13"/>
  <c r="BF30" i="13"/>
  <c r="BK145" i="13"/>
  <c r="BF31" i="13"/>
  <c r="BK174" i="13"/>
  <c r="BK187" i="13"/>
  <c r="BH116" i="13"/>
  <c r="BH246" i="13"/>
  <c r="BH259" i="13"/>
  <c r="BK253" i="13"/>
  <c r="BL59" i="13"/>
  <c r="BL70" i="13"/>
  <c r="BL67" i="13"/>
  <c r="BH248" i="13"/>
  <c r="BF15" i="13"/>
  <c r="BH185" i="13"/>
  <c r="BH125" i="13"/>
  <c r="BH161" i="13"/>
  <c r="BK202" i="13"/>
  <c r="BF92" i="13"/>
  <c r="BF26" i="13"/>
  <c r="BK241" i="13"/>
  <c r="BF73" i="13"/>
  <c r="BF40" i="13"/>
  <c r="BF83" i="13"/>
  <c r="BK196" i="13"/>
  <c r="BL76" i="13"/>
  <c r="BL47" i="13"/>
  <c r="BF86" i="13"/>
  <c r="BK170" i="13"/>
  <c r="BL64" i="13"/>
  <c r="BF72" i="13"/>
  <c r="BF84" i="13"/>
  <c r="BK121" i="13"/>
  <c r="BF16" i="13"/>
  <c r="BH206" i="13"/>
  <c r="BH229" i="13"/>
  <c r="BH178" i="13"/>
  <c r="BK210" i="13"/>
  <c r="BF88" i="13"/>
  <c r="BF63" i="13"/>
  <c r="BK239" i="13"/>
  <c r="BK242" i="13"/>
  <c r="BF34" i="13"/>
  <c r="BK259" i="13"/>
  <c r="BL82" i="13"/>
  <c r="BF35" i="13"/>
  <c r="BK252" i="13"/>
  <c r="BH112" i="13"/>
  <c r="BK140" i="13"/>
  <c r="BF24" i="13"/>
  <c r="BF42" i="13"/>
  <c r="BF22" i="13"/>
  <c r="BK128" i="13"/>
  <c r="BL49" i="13"/>
  <c r="BH183" i="13"/>
  <c r="BK207" i="13"/>
  <c r="BK152" i="13"/>
  <c r="BK135" i="13"/>
  <c r="BL38" i="13"/>
  <c r="BH214" i="13"/>
  <c r="BK192" i="13"/>
  <c r="BH126" i="13"/>
  <c r="BF54" i="13"/>
  <c r="BH172" i="13"/>
  <c r="BH176" i="13"/>
  <c r="BK206" i="13"/>
  <c r="BL20" i="13"/>
  <c r="BL39" i="13"/>
  <c r="BL87" i="13"/>
  <c r="BF82" i="13"/>
  <c r="BH113" i="13"/>
  <c r="BL35" i="13"/>
  <c r="BH148" i="13"/>
  <c r="BH204" i="13"/>
  <c r="BH235" i="13"/>
  <c r="BL40" i="13"/>
  <c r="BL83" i="13"/>
  <c r="BH175" i="13"/>
  <c r="BH224" i="13"/>
  <c r="BH107" i="13"/>
  <c r="BK131" i="13"/>
  <c r="BF76" i="13"/>
  <c r="BH132" i="13"/>
  <c r="BH142" i="13"/>
  <c r="BH162" i="13"/>
  <c r="BH245" i="13"/>
  <c r="BF67" i="13"/>
  <c r="BL16" i="13"/>
  <c r="BH250" i="13"/>
  <c r="BK208" i="13"/>
  <c r="BK236" i="13"/>
  <c r="BF58" i="13"/>
  <c r="BK150" i="13"/>
  <c r="BK223" i="13"/>
  <c r="BK173" i="13"/>
  <c r="BK110" i="13"/>
  <c r="BK103" i="13"/>
  <c r="BK230" i="13"/>
  <c r="BF59" i="13"/>
  <c r="BK218" i="13"/>
  <c r="BH203" i="13"/>
  <c r="BK142" i="13"/>
  <c r="BL15" i="13"/>
  <c r="BH106" i="13"/>
  <c r="BL92" i="13"/>
  <c r="BL100" i="13"/>
  <c r="BK205" i="13"/>
  <c r="BH255" i="13"/>
  <c r="BH254" i="13"/>
  <c r="BF68" i="13"/>
  <c r="BF49" i="13"/>
  <c r="BK175" i="13"/>
  <c r="BF12" i="13"/>
  <c r="BL62" i="13"/>
  <c r="BK158" i="13"/>
  <c r="BH251" i="13"/>
  <c r="BK238" i="13"/>
  <c r="BL75" i="13"/>
  <c r="BK244" i="13"/>
  <c r="BH135" i="13"/>
  <c r="BH124" i="13"/>
  <c r="BF71" i="13"/>
  <c r="BK151" i="13"/>
  <c r="BH150" i="13"/>
  <c r="BF43" i="13"/>
  <c r="BL84" i="13"/>
  <c r="BF10" i="13"/>
  <c r="BH166" i="13"/>
  <c r="BH163" i="13"/>
  <c r="BL88" i="13"/>
  <c r="BL63" i="13"/>
  <c r="BH226" i="13"/>
  <c r="BF20" i="13"/>
  <c r="BL89" i="13"/>
  <c r="BF89" i="13"/>
  <c r="BL23" i="13"/>
  <c r="BF23" i="13"/>
  <c r="BL48" i="13"/>
  <c r="BF48" i="13"/>
  <c r="BL95" i="13"/>
  <c r="BF95" i="13"/>
  <c r="BH236" i="13"/>
  <c r="BH110" i="13"/>
  <c r="BL97" i="13"/>
  <c r="BF90" i="13"/>
  <c r="BL102" i="13"/>
  <c r="BK168" i="13"/>
  <c r="BH239" i="13"/>
  <c r="BL19" i="13"/>
  <c r="BK149" i="13"/>
  <c r="BH190" i="13"/>
  <c r="BK179" i="13"/>
  <c r="BL66" i="13"/>
  <c r="BH160" i="13"/>
  <c r="BF17" i="13"/>
  <c r="BK258" i="13"/>
  <c r="BH195" i="13"/>
  <c r="BH168" i="13"/>
  <c r="BL90" i="13"/>
  <c r="BK217" i="13"/>
  <c r="BK212" i="13"/>
  <c r="BK180" i="13"/>
  <c r="BH252" i="13"/>
  <c r="BF50" i="13"/>
  <c r="BF85" i="13"/>
  <c r="BK164" i="13"/>
  <c r="BL36" i="13"/>
  <c r="BL17" i="13"/>
  <c r="BK222" i="13"/>
  <c r="BL51" i="13"/>
  <c r="BK119" i="13"/>
  <c r="BF97" i="13"/>
  <c r="BK133" i="13"/>
  <c r="BK203" i="13"/>
  <c r="BK260" i="13"/>
  <c r="BH179" i="13"/>
  <c r="BL29" i="13"/>
  <c r="BF19" i="13"/>
  <c r="BH149" i="13"/>
  <c r="BK136" i="13"/>
  <c r="BK130" i="13"/>
  <c r="BH200" i="13"/>
  <c r="BH120" i="13"/>
  <c r="BK226" i="13"/>
  <c r="BH182" i="13"/>
  <c r="BK227" i="13"/>
  <c r="BH243" i="13"/>
  <c r="BL24" i="13"/>
  <c r="BH216" i="13"/>
  <c r="BL42" i="13"/>
  <c r="BH211" i="13"/>
  <c r="BL11" i="13"/>
  <c r="BK184" i="13"/>
  <c r="BL37" i="13"/>
  <c r="BK138" i="13"/>
  <c r="BK114" i="13"/>
  <c r="BH134" i="13"/>
  <c r="BH118" i="13"/>
  <c r="BH136" i="13"/>
  <c r="BK143" i="13"/>
  <c r="BL101" i="13"/>
  <c r="BH130" i="13"/>
  <c r="BK251" i="13"/>
  <c r="BK186" i="13"/>
  <c r="BK190" i="13"/>
  <c r="BL72" i="13"/>
  <c r="BH198" i="13"/>
  <c r="BK159" i="13"/>
  <c r="BK188" i="13"/>
  <c r="BL54" i="13"/>
  <c r="BH184" i="13"/>
  <c r="BL74" i="13"/>
  <c r="BH240" i="13"/>
  <c r="BH209" i="13"/>
  <c r="BK233" i="13"/>
  <c r="BH111" i="13"/>
  <c r="BK200" i="13"/>
  <c r="BK181" i="13"/>
  <c r="BH114" i="13"/>
  <c r="BH157" i="13"/>
  <c r="BK211" i="13"/>
  <c r="BK157" i="13"/>
  <c r="BN78" i="13"/>
  <c r="BJ78" i="13"/>
  <c r="BM78" i="13"/>
  <c r="BI117" i="13"/>
  <c r="BJ17" i="13"/>
  <c r="BM17" i="13"/>
  <c r="BN17" i="13"/>
  <c r="BM42" i="13"/>
  <c r="BN42" i="13"/>
  <c r="BJ42" i="13"/>
  <c r="BI213" i="13"/>
  <c r="BM93" i="13"/>
  <c r="BJ93" i="13"/>
  <c r="BJ81" i="13"/>
  <c r="BN81" i="13"/>
  <c r="BM81" i="13"/>
  <c r="BJ18" i="13"/>
  <c r="BN18" i="13"/>
  <c r="BM18" i="13"/>
  <c r="BM99" i="13"/>
  <c r="BJ99" i="13"/>
  <c r="BN99" i="13"/>
  <c r="BJ101" i="13"/>
  <c r="BN101" i="13"/>
  <c r="BM101" i="13"/>
  <c r="BN57" i="13"/>
  <c r="BM57" i="13"/>
  <c r="BJ57" i="13"/>
  <c r="BM87" i="13"/>
  <c r="BN87" i="13"/>
  <c r="BJ87" i="13"/>
  <c r="BJ59" i="13"/>
  <c r="BM59" i="13"/>
  <c r="BN59" i="13"/>
  <c r="BI33" i="13"/>
  <c r="BN15" i="13"/>
  <c r="BJ15" i="13"/>
  <c r="BM15" i="13"/>
  <c r="BN27" i="13"/>
  <c r="BJ27" i="13"/>
  <c r="BM27" i="13"/>
  <c r="BL30" i="13"/>
  <c r="BK124" i="13"/>
  <c r="BL65" i="13"/>
  <c r="BF56" i="13"/>
  <c r="BL77" i="13"/>
  <c r="BK216" i="13"/>
  <c r="BK113" i="13"/>
  <c r="BH45" i="13"/>
  <c r="BF78" i="13"/>
  <c r="BF91" i="13"/>
  <c r="BH193" i="13"/>
  <c r="BF13" i="13"/>
  <c r="BL79" i="13"/>
  <c r="BH223" i="13"/>
  <c r="BK182" i="13"/>
  <c r="BH194" i="13"/>
  <c r="BH230" i="13"/>
  <c r="BK243" i="13"/>
  <c r="BL10" i="13"/>
  <c r="BF99" i="13"/>
  <c r="BG87" i="13"/>
  <c r="BK144" i="13"/>
  <c r="BK245" i="13"/>
  <c r="BG18" i="13"/>
  <c r="BH128" i="13"/>
  <c r="BH215" i="13"/>
  <c r="BN67" i="13"/>
  <c r="BJ67" i="13"/>
  <c r="BI69" i="13"/>
  <c r="BJ12" i="13"/>
  <c r="BM12" i="13"/>
  <c r="BN12" i="13"/>
  <c r="BM62" i="13"/>
  <c r="BJ62" i="13"/>
  <c r="BN62" i="13"/>
  <c r="BJ98" i="13"/>
  <c r="BM98" i="13"/>
  <c r="BN98" i="13"/>
  <c r="BN23" i="13"/>
  <c r="BJ23" i="13"/>
  <c r="BM23" i="13"/>
  <c r="BN34" i="13"/>
  <c r="BM34" i="13"/>
  <c r="BJ34" i="13"/>
  <c r="BJ30" i="13"/>
  <c r="BM30" i="13"/>
  <c r="BN30" i="13"/>
  <c r="BN39" i="13"/>
  <c r="BJ39" i="13"/>
  <c r="BN19" i="13"/>
  <c r="BJ19" i="13"/>
  <c r="BM19" i="13"/>
  <c r="BN72" i="13"/>
  <c r="BM72" i="13"/>
  <c r="BJ72" i="13"/>
  <c r="BJ13" i="13"/>
  <c r="BN13" i="13"/>
  <c r="BM13" i="13"/>
  <c r="BN45" i="13"/>
  <c r="BM45" i="13"/>
  <c r="BJ90" i="13"/>
  <c r="BM90" i="13"/>
  <c r="BN90" i="13"/>
  <c r="BN43" i="13"/>
  <c r="BJ43" i="13"/>
  <c r="BM43" i="13"/>
  <c r="BJ73" i="13"/>
  <c r="BM73" i="13"/>
  <c r="BN73" i="13"/>
  <c r="BM28" i="13"/>
  <c r="BN28" i="13"/>
  <c r="BJ28" i="13"/>
  <c r="BI21" i="13"/>
  <c r="BJ58" i="13"/>
  <c r="BM58" i="13"/>
  <c r="BN58" i="13"/>
  <c r="BI129" i="13"/>
  <c r="BM85" i="13"/>
  <c r="BN85" i="13"/>
  <c r="BJ85" i="13"/>
  <c r="BH210" i="13"/>
  <c r="BH180" i="13"/>
  <c r="BH212" i="13"/>
  <c r="BF55" i="13"/>
  <c r="BK198" i="13"/>
  <c r="BH208" i="13"/>
  <c r="BL56" i="13"/>
  <c r="BH247" i="13"/>
  <c r="BG93" i="13"/>
  <c r="BK215" i="13"/>
  <c r="BH232" i="13"/>
  <c r="BF28" i="13"/>
  <c r="BK185" i="13"/>
  <c r="BK115" i="13"/>
  <c r="BK148" i="13"/>
  <c r="BK155" i="13"/>
  <c r="BH152" i="13"/>
  <c r="BH155" i="13"/>
  <c r="BK193" i="13"/>
  <c r="BK254" i="13"/>
  <c r="BH181" i="13"/>
  <c r="BL78" i="13"/>
  <c r="BH241" i="13"/>
  <c r="BF27" i="13"/>
  <c r="BH164" i="13"/>
  <c r="BK194" i="13"/>
  <c r="BL12" i="13"/>
  <c r="BM39" i="13"/>
  <c r="BK169" i="13"/>
  <c r="BF33" i="13"/>
  <c r="BL91" i="13"/>
  <c r="BK156" i="13"/>
  <c r="BK122" i="13"/>
  <c r="BH219" i="13"/>
  <c r="BK232" i="13"/>
  <c r="BK104" i="13"/>
  <c r="BL13" i="13"/>
  <c r="BH207" i="13"/>
  <c r="BL86" i="13"/>
  <c r="BK120" i="13"/>
  <c r="BH146" i="13"/>
  <c r="BH104" i="13"/>
  <c r="BG98" i="13"/>
  <c r="BK162" i="13"/>
  <c r="BK199" i="13"/>
  <c r="BK235" i="13"/>
  <c r="BL43" i="13"/>
  <c r="BL50" i="13"/>
  <c r="BH144" i="13"/>
  <c r="BF98" i="13"/>
  <c r="BM67" i="13"/>
  <c r="BG34" i="13"/>
  <c r="BF60" i="13"/>
  <c r="BL99" i="13"/>
  <c r="BF44" i="13"/>
  <c r="BH238" i="13"/>
  <c r="BG99" i="13"/>
  <c r="BH156" i="13"/>
  <c r="BF25" i="13"/>
  <c r="BL34" i="13"/>
  <c r="BG17" i="13"/>
  <c r="BK137" i="13"/>
  <c r="BH170" i="13"/>
  <c r="BK160" i="13"/>
  <c r="BF80" i="13"/>
  <c r="BF161" i="13"/>
  <c r="BI225" i="13"/>
  <c r="BN96" i="13"/>
  <c r="BM96" i="13"/>
  <c r="BJ96" i="13"/>
  <c r="BJ48" i="13"/>
  <c r="BN48" i="13"/>
  <c r="BM48" i="13"/>
  <c r="BJ82" i="13"/>
  <c r="BM82" i="13"/>
  <c r="BN82" i="13"/>
  <c r="BI81" i="13"/>
  <c r="BI9" i="13"/>
  <c r="BM14" i="13"/>
  <c r="BN14" i="13"/>
  <c r="BJ75" i="13"/>
  <c r="BM75" i="13"/>
  <c r="BI165" i="13"/>
  <c r="BM11" i="13"/>
  <c r="BJ11" i="13"/>
  <c r="BN11" i="13"/>
  <c r="BM92" i="13"/>
  <c r="BN92" i="13"/>
  <c r="BN88" i="13"/>
  <c r="BM88" i="13"/>
  <c r="BJ88" i="13"/>
  <c r="BJ36" i="13"/>
  <c r="BM36" i="13"/>
  <c r="BN36" i="13"/>
  <c r="BJ56" i="13"/>
  <c r="BN56" i="13"/>
  <c r="BM56" i="13"/>
  <c r="BN79" i="13"/>
  <c r="BJ79" i="13"/>
  <c r="BM79" i="13"/>
  <c r="BN26" i="13"/>
  <c r="BM26" i="13"/>
  <c r="BJ26" i="13"/>
  <c r="BI189" i="13"/>
  <c r="BM49" i="13"/>
  <c r="BJ49" i="13"/>
  <c r="BN49" i="13"/>
  <c r="BI237" i="13"/>
  <c r="BJ37" i="13"/>
  <c r="BN37" i="13"/>
  <c r="BM37" i="13"/>
  <c r="BN52" i="13"/>
  <c r="BM52" i="13"/>
  <c r="BJ52" i="13"/>
  <c r="BN25" i="13"/>
  <c r="BJ25" i="13"/>
  <c r="BM25" i="13"/>
  <c r="BJ51" i="13"/>
  <c r="BN51" i="13"/>
  <c r="BM51" i="13"/>
  <c r="BN10" i="13"/>
  <c r="BM10" i="13"/>
  <c r="BJ10" i="13"/>
  <c r="BM65" i="13"/>
  <c r="BN65" i="13"/>
  <c r="BJ65" i="13"/>
  <c r="BJ35" i="13"/>
  <c r="BN35" i="13"/>
  <c r="BM35" i="13"/>
  <c r="BJ21" i="13"/>
  <c r="BN21" i="13"/>
  <c r="BN61" i="13"/>
  <c r="BJ61" i="13"/>
  <c r="BM61" i="13"/>
  <c r="BM63" i="13"/>
  <c r="BN63" i="13"/>
  <c r="BJ63" i="13"/>
  <c r="BI141" i="13"/>
  <c r="BM76" i="13"/>
  <c r="BJ76" i="13"/>
  <c r="BN76" i="13"/>
  <c r="BJ94" i="13"/>
  <c r="BM94" i="13"/>
  <c r="BN94" i="13"/>
  <c r="BJ92" i="13"/>
  <c r="BM95" i="13"/>
  <c r="BN95" i="13"/>
  <c r="BJ95" i="13"/>
  <c r="BM54" i="13"/>
  <c r="BN54" i="13"/>
  <c r="BJ54" i="13"/>
  <c r="BM71" i="13"/>
  <c r="BN71" i="13"/>
  <c r="BJ71" i="13"/>
  <c r="BM41" i="13"/>
  <c r="BN41" i="13"/>
  <c r="BJ41" i="13"/>
  <c r="BN102" i="13"/>
  <c r="BM102" i="13"/>
  <c r="BJ102" i="13"/>
  <c r="BJ74" i="13"/>
  <c r="BM74" i="13"/>
  <c r="BN74" i="13"/>
  <c r="BN55" i="13"/>
  <c r="BJ55" i="13"/>
  <c r="BM55" i="13"/>
  <c r="BM47" i="13"/>
  <c r="BN47" i="13"/>
  <c r="BJ47" i="13"/>
  <c r="BI201" i="13"/>
  <c r="BN84" i="13"/>
  <c r="BM84" i="13"/>
  <c r="BJ84" i="13"/>
  <c r="BJ60" i="13"/>
  <c r="BN60" i="13"/>
  <c r="BM60" i="13"/>
  <c r="BH217" i="13"/>
  <c r="BL26" i="13"/>
  <c r="BH69" i="13"/>
  <c r="BH127" i="13"/>
  <c r="BH140" i="13"/>
  <c r="BL22" i="13"/>
  <c r="BG102" i="13"/>
  <c r="BJ14" i="13"/>
  <c r="BH173" i="13"/>
  <c r="BG57" i="13"/>
  <c r="BM38" i="13"/>
  <c r="BJ38" i="13"/>
  <c r="BN38" i="13"/>
  <c r="BJ29" i="13"/>
  <c r="BN29" i="13"/>
  <c r="BM29" i="13"/>
  <c r="BM22" i="13"/>
  <c r="BJ22" i="13"/>
  <c r="BN22" i="13"/>
  <c r="BM9" i="13"/>
  <c r="BN9" i="13"/>
  <c r="BJ9" i="13"/>
  <c r="BM83" i="13"/>
  <c r="BJ83" i="13"/>
  <c r="BN83" i="13"/>
  <c r="BM20" i="13"/>
  <c r="BN20" i="13"/>
  <c r="BJ20" i="13"/>
  <c r="BL55" i="13"/>
  <c r="BG73" i="13"/>
  <c r="BG15" i="13"/>
  <c r="BK9" i="13"/>
  <c r="BH103" i="13"/>
  <c r="BK125" i="13"/>
  <c r="BK111" i="13"/>
  <c r="BG23" i="13"/>
  <c r="BL28" i="13"/>
  <c r="BG62" i="13"/>
  <c r="BK106" i="13"/>
  <c r="BK176" i="13"/>
  <c r="BK221" i="13"/>
  <c r="BH154" i="13"/>
  <c r="BG85" i="13"/>
  <c r="BF52" i="13"/>
  <c r="BH158" i="13"/>
  <c r="BF61" i="13"/>
  <c r="BK146" i="13"/>
  <c r="BK197" i="13"/>
  <c r="BF37" i="13"/>
  <c r="BF102" i="13"/>
  <c r="BL27" i="13"/>
  <c r="BH159" i="13"/>
  <c r="BH260" i="13"/>
  <c r="BG72" i="13"/>
  <c r="BK209" i="13"/>
  <c r="BG27" i="13"/>
  <c r="BG101" i="13"/>
  <c r="BF62" i="13"/>
  <c r="BK195" i="13"/>
  <c r="BK257" i="13"/>
  <c r="BN75" i="13"/>
  <c r="BF93" i="13"/>
  <c r="BF75" i="13"/>
  <c r="BF47" i="13"/>
  <c r="BK126" i="13"/>
  <c r="BK109" i="13"/>
  <c r="BK231" i="13"/>
  <c r="BG9" i="13"/>
  <c r="BF64" i="13"/>
  <c r="BK163" i="13"/>
  <c r="BF38" i="13"/>
  <c r="BG59" i="13"/>
  <c r="BH143" i="13"/>
  <c r="BF94" i="13"/>
  <c r="BK116" i="13"/>
  <c r="BH109" i="13"/>
  <c r="BG22" i="13"/>
  <c r="BL98" i="13"/>
  <c r="BF66" i="13"/>
  <c r="BH253" i="13"/>
  <c r="BG67" i="13"/>
  <c r="BH138" i="13"/>
  <c r="BK255" i="13"/>
  <c r="BK134" i="13"/>
  <c r="BK167" i="13"/>
  <c r="BL60" i="13"/>
  <c r="BL44" i="13"/>
  <c r="BH151" i="13"/>
  <c r="BF36" i="13"/>
  <c r="BL25" i="13"/>
  <c r="BH242" i="13"/>
  <c r="BF74" i="13"/>
  <c r="BK240" i="13"/>
  <c r="BL80" i="13"/>
  <c r="BH205" i="13"/>
  <c r="BL161" i="13"/>
  <c r="BM89" i="13"/>
  <c r="BJ89" i="13"/>
  <c r="BN89" i="13"/>
  <c r="BJ86" i="13"/>
  <c r="BN86" i="13"/>
  <c r="BM86" i="13"/>
  <c r="BI45" i="13"/>
  <c r="BJ24" i="13"/>
  <c r="BM24" i="13"/>
  <c r="BN24" i="13"/>
  <c r="BM40" i="13"/>
  <c r="BN40" i="13"/>
  <c r="BJ40" i="13"/>
  <c r="BM77" i="13"/>
  <c r="BJ77" i="13"/>
  <c r="BN77" i="13"/>
  <c r="BM53" i="13"/>
  <c r="BN53" i="13"/>
  <c r="BJ53" i="13"/>
  <c r="BI177" i="13"/>
  <c r="BN68" i="13"/>
  <c r="BJ68" i="13"/>
  <c r="BM68" i="13"/>
  <c r="BI105" i="13"/>
  <c r="BM70" i="13"/>
  <c r="BJ70" i="13"/>
  <c r="BN70" i="13"/>
  <c r="BJ32" i="13"/>
  <c r="BN32" i="13"/>
  <c r="BM32" i="13"/>
  <c r="BM66" i="13"/>
  <c r="BN66" i="13"/>
  <c r="BJ66" i="13"/>
  <c r="BN31" i="13"/>
  <c r="BJ31" i="13"/>
  <c r="BM31" i="13"/>
  <c r="BI153" i="13"/>
  <c r="BM33" i="13"/>
  <c r="BN69" i="13"/>
  <c r="BM69" i="13"/>
  <c r="BJ69" i="13"/>
  <c r="BI249" i="13"/>
  <c r="BN91" i="13"/>
  <c r="BJ91" i="13"/>
  <c r="BM91" i="13"/>
  <c r="BI93" i="13"/>
  <c r="BJ64" i="13"/>
  <c r="BN64" i="13"/>
  <c r="BM64" i="13"/>
  <c r="BJ46" i="13"/>
  <c r="BN46" i="13"/>
  <c r="BM46" i="13"/>
  <c r="BM80" i="13"/>
  <c r="BN80" i="13"/>
  <c r="BJ80" i="13"/>
  <c r="BM100" i="13"/>
  <c r="BJ100" i="13"/>
  <c r="BN100" i="13"/>
  <c r="BJ44" i="13"/>
  <c r="BM44" i="13"/>
  <c r="BN44" i="13"/>
  <c r="BM97" i="13"/>
  <c r="BJ97" i="13"/>
  <c r="BN97" i="13"/>
  <c r="BJ16" i="13"/>
  <c r="BN16" i="13"/>
  <c r="BM16" i="13"/>
  <c r="BJ50" i="13"/>
  <c r="BM50" i="13"/>
  <c r="BN50" i="13"/>
  <c r="BG187" i="13"/>
  <c r="BG171" i="13"/>
  <c r="BK105" i="13"/>
  <c r="BG120" i="13"/>
  <c r="BG251" i="13"/>
  <c r="BG202" i="13"/>
  <c r="BL192" i="13"/>
  <c r="BF192" i="13"/>
  <c r="BG177" i="13"/>
  <c r="BG157" i="13"/>
  <c r="BG112" i="13"/>
  <c r="BF105" i="13"/>
  <c r="BL103" i="13"/>
  <c r="BF103" i="13"/>
  <c r="BL134" i="13"/>
  <c r="BF134" i="13"/>
  <c r="BG233" i="13"/>
  <c r="BG165" i="13"/>
  <c r="BL245" i="13"/>
  <c r="BF245" i="13"/>
  <c r="BL169" i="13"/>
  <c r="BF169" i="13"/>
  <c r="BG158" i="13"/>
  <c r="BL209" i="13"/>
  <c r="BF209" i="13"/>
  <c r="BG247" i="13"/>
  <c r="BG181" i="13"/>
  <c r="BL156" i="13"/>
  <c r="BF156" i="13"/>
  <c r="BG134" i="13"/>
  <c r="BG129" i="13"/>
  <c r="BG154" i="13"/>
  <c r="BL104" i="13"/>
  <c r="BF104" i="13"/>
  <c r="BG194" i="13"/>
  <c r="BG259" i="13"/>
  <c r="BG199" i="13"/>
  <c r="BL176" i="13"/>
  <c r="BF176" i="13"/>
  <c r="BK117" i="13"/>
  <c r="BL195" i="13"/>
  <c r="BF195" i="13"/>
  <c r="BF129" i="13"/>
  <c r="BL229" i="13"/>
  <c r="BF229" i="13"/>
  <c r="BF225" i="13"/>
  <c r="BL204" i="13"/>
  <c r="BF204" i="13"/>
  <c r="BL112" i="13"/>
  <c r="BF112" i="13"/>
  <c r="BG196" i="13"/>
  <c r="BL257" i="13"/>
  <c r="BF257" i="13"/>
  <c r="BL142" i="13"/>
  <c r="BF142" i="13"/>
  <c r="BH105" i="13"/>
  <c r="BH213" i="13"/>
  <c r="BG147" i="13"/>
  <c r="BL106" i="13"/>
  <c r="BF106" i="13"/>
  <c r="BG172" i="13"/>
  <c r="BH237" i="13"/>
  <c r="BL135" i="13"/>
  <c r="BF135" i="13"/>
  <c r="BG197" i="13"/>
  <c r="BL197" i="13"/>
  <c r="BF197" i="13"/>
  <c r="BG132" i="13"/>
  <c r="BG107" i="13"/>
  <c r="BK249" i="13"/>
  <c r="BF201" i="13"/>
  <c r="BG130" i="13"/>
  <c r="BG108" i="13"/>
  <c r="BG126" i="13"/>
  <c r="BG216" i="13"/>
  <c r="BL162" i="13"/>
  <c r="BF162" i="13"/>
  <c r="BG195" i="13"/>
  <c r="BL131" i="13"/>
  <c r="BF131" i="13"/>
  <c r="BG217" i="13"/>
  <c r="BL246" i="13"/>
  <c r="BF246" i="13"/>
  <c r="BG160" i="13"/>
  <c r="BG109" i="13"/>
  <c r="BG246" i="13"/>
  <c r="BL232" i="13"/>
  <c r="BF232" i="13"/>
  <c r="BL126" i="13"/>
  <c r="BF126" i="13"/>
  <c r="BG215" i="13"/>
  <c r="BL259" i="13"/>
  <c r="BF259" i="13"/>
  <c r="BL230" i="13"/>
  <c r="BF230" i="13"/>
  <c r="BG186" i="13"/>
  <c r="BL45" i="13"/>
  <c r="BH117" i="13"/>
  <c r="BG214" i="13"/>
  <c r="BL188" i="13"/>
  <c r="BF188" i="13"/>
  <c r="BL149" i="13"/>
  <c r="BF149" i="13"/>
  <c r="BG243" i="13"/>
  <c r="BL223" i="13"/>
  <c r="BF223" i="13"/>
  <c r="BL110" i="13"/>
  <c r="BF110" i="13"/>
  <c r="BL148" i="13"/>
  <c r="BF148" i="13"/>
  <c r="BL200" i="13"/>
  <c r="BF200" i="13"/>
  <c r="BK225" i="13"/>
  <c r="BK213" i="13"/>
  <c r="BL120" i="13"/>
  <c r="BF120" i="13"/>
  <c r="BL109" i="13"/>
  <c r="BF109" i="13"/>
  <c r="BG142" i="13"/>
  <c r="BL178" i="13"/>
  <c r="BF178" i="13"/>
  <c r="BG250" i="13"/>
  <c r="BL218" i="13"/>
  <c r="BF218" i="13"/>
  <c r="BH165" i="13"/>
  <c r="BL175" i="13"/>
  <c r="BF175" i="13"/>
  <c r="BG169" i="13"/>
  <c r="BH249" i="13"/>
  <c r="BG152" i="13"/>
  <c r="BL184" i="13"/>
  <c r="BF184" i="13"/>
  <c r="BL183" i="13"/>
  <c r="BF183" i="13"/>
  <c r="BL166" i="13"/>
  <c r="BF166" i="13"/>
  <c r="BG143" i="13"/>
  <c r="BG235" i="13"/>
  <c r="BK165" i="13"/>
  <c r="BL260" i="13"/>
  <c r="BF260" i="13"/>
  <c r="BL244" i="13"/>
  <c r="BF244" i="13"/>
  <c r="BL221" i="13"/>
  <c r="BF221" i="13"/>
  <c r="BG241" i="13"/>
  <c r="BK201" i="13"/>
  <c r="BL113" i="13"/>
  <c r="BF113" i="13"/>
  <c r="BL212" i="13"/>
  <c r="BF212" i="13"/>
  <c r="BG258" i="13"/>
  <c r="BG144" i="13"/>
  <c r="BH177" i="13"/>
  <c r="BG138" i="13"/>
  <c r="BG218" i="13"/>
  <c r="BL130" i="13"/>
  <c r="BF130" i="13"/>
  <c r="BL143" i="13"/>
  <c r="BF143" i="13"/>
  <c r="BL185" i="13"/>
  <c r="BF185" i="13"/>
  <c r="BL111" i="13"/>
  <c r="BF111" i="13"/>
  <c r="BG140" i="13"/>
  <c r="BG125" i="13"/>
  <c r="BG245" i="13"/>
  <c r="BL234" i="13"/>
  <c r="BF234" i="13"/>
  <c r="BL247" i="13"/>
  <c r="BF247" i="13"/>
  <c r="BF177" i="13"/>
  <c r="BK153" i="13"/>
  <c r="BG249" i="13"/>
  <c r="BG155" i="13"/>
  <c r="BL187" i="13"/>
  <c r="BF187" i="13"/>
  <c r="BL224" i="13"/>
  <c r="BF224" i="13"/>
  <c r="BF165" i="13"/>
  <c r="BG151" i="13"/>
  <c r="BF189" i="13"/>
  <c r="BL155" i="13"/>
  <c r="BF155" i="13"/>
  <c r="BL191" i="13"/>
  <c r="BF191" i="13"/>
  <c r="BG210" i="13"/>
  <c r="BH141" i="13"/>
  <c r="BG170" i="13"/>
  <c r="BL132" i="13"/>
  <c r="BF132" i="13"/>
  <c r="BL242" i="13"/>
  <c r="BF242" i="13"/>
  <c r="BL128" i="13"/>
  <c r="BF128" i="13"/>
  <c r="BL251" i="13"/>
  <c r="BF251" i="13"/>
  <c r="BG204" i="13"/>
  <c r="BG116" i="13"/>
  <c r="BG124" i="13"/>
  <c r="BG104" i="13"/>
  <c r="BG229" i="13"/>
  <c r="BL243" i="13"/>
  <c r="BF243" i="13"/>
  <c r="BL159" i="13"/>
  <c r="BF159" i="13"/>
  <c r="BG127" i="13"/>
  <c r="BL231" i="13"/>
  <c r="BF231" i="13"/>
  <c r="BL258" i="13"/>
  <c r="BF258" i="13"/>
  <c r="BL222" i="13"/>
  <c r="BF222" i="13"/>
  <c r="BG189" i="13"/>
  <c r="BG222" i="13"/>
  <c r="BG209" i="13"/>
  <c r="BG221" i="13"/>
  <c r="BL138" i="13"/>
  <c r="BF138" i="13"/>
  <c r="BG193" i="13"/>
  <c r="BG168" i="13"/>
  <c r="BG145" i="13"/>
  <c r="BL211" i="13"/>
  <c r="BF211" i="13"/>
  <c r="BG113" i="13"/>
  <c r="BL137" i="13"/>
  <c r="BF137" i="13"/>
  <c r="BH201" i="13"/>
  <c r="BG178" i="13"/>
  <c r="BG131" i="13"/>
  <c r="BL235" i="13"/>
  <c r="BF235" i="13"/>
  <c r="BG114" i="13"/>
  <c r="BG236" i="13"/>
  <c r="BL181" i="13"/>
  <c r="BF181" i="13"/>
  <c r="BL241" i="13"/>
  <c r="BF241" i="13"/>
  <c r="BL180" i="13"/>
  <c r="BF180" i="13"/>
  <c r="BG137" i="13"/>
  <c r="BL236" i="13"/>
  <c r="BF236" i="13"/>
  <c r="BL182" i="13"/>
  <c r="BF182" i="13"/>
  <c r="BG150" i="13"/>
  <c r="BL123" i="13"/>
  <c r="BF123" i="13"/>
  <c r="BL119" i="13"/>
  <c r="BF119" i="13"/>
  <c r="BL168" i="13"/>
  <c r="BF168" i="13"/>
  <c r="BL179" i="13"/>
  <c r="BF179" i="13"/>
  <c r="BL133" i="13"/>
  <c r="BF133" i="13"/>
  <c r="BF117" i="13"/>
  <c r="BL239" i="13"/>
  <c r="BF239" i="13"/>
  <c r="BK237" i="13"/>
  <c r="BL226" i="13"/>
  <c r="BF226" i="13"/>
  <c r="BG148" i="13"/>
  <c r="BG135" i="13"/>
  <c r="BG201" i="13"/>
  <c r="BL202" i="13"/>
  <c r="BF202" i="13"/>
  <c r="BL186" i="13"/>
  <c r="BF186" i="13"/>
  <c r="BF249" i="13"/>
  <c r="BG123" i="13"/>
  <c r="BL122" i="13"/>
  <c r="BF122" i="13"/>
  <c r="BG211" i="13"/>
  <c r="BG252" i="13"/>
  <c r="BG184" i="13"/>
  <c r="BG175" i="13"/>
  <c r="BG166" i="13"/>
  <c r="BL208" i="13"/>
  <c r="BF208" i="13"/>
  <c r="BL114" i="13"/>
  <c r="BF114" i="13"/>
  <c r="BG164" i="13"/>
  <c r="BF141" i="13"/>
  <c r="BL172" i="13"/>
  <c r="BF172" i="13"/>
  <c r="BG242" i="13"/>
  <c r="BG248" i="13"/>
  <c r="BH129" i="13"/>
  <c r="BG159" i="13"/>
  <c r="BG256" i="13"/>
  <c r="BG253" i="13"/>
  <c r="BL118" i="13"/>
  <c r="BF118" i="13"/>
  <c r="BL154" i="13"/>
  <c r="BF154" i="13"/>
  <c r="BG136" i="13"/>
  <c r="BL174" i="13"/>
  <c r="BF174" i="13"/>
  <c r="BG205" i="13"/>
  <c r="BL144" i="13"/>
  <c r="BF144" i="13"/>
  <c r="BG182" i="13"/>
  <c r="BG161" i="13"/>
  <c r="BG188" i="13"/>
  <c r="BL256" i="13"/>
  <c r="BF256" i="13"/>
  <c r="BL194" i="13"/>
  <c r="BF194" i="13"/>
  <c r="BG183" i="13"/>
  <c r="BL139" i="13"/>
  <c r="BF139" i="13"/>
  <c r="BL199" i="13"/>
  <c r="BF199" i="13"/>
  <c r="BL140" i="13"/>
  <c r="BF140" i="13"/>
  <c r="BG128" i="13"/>
  <c r="BL254" i="13"/>
  <c r="BF254" i="13"/>
  <c r="BL124" i="13"/>
  <c r="BF124" i="13"/>
  <c r="BL214" i="13"/>
  <c r="BF214" i="13"/>
  <c r="BL205" i="13"/>
  <c r="BF205" i="13"/>
  <c r="BG213" i="13"/>
  <c r="BF213" i="13"/>
  <c r="BL145" i="13"/>
  <c r="BF145" i="13"/>
  <c r="BG226" i="13"/>
  <c r="BG240" i="13"/>
  <c r="BG153" i="13"/>
  <c r="BL167" i="13"/>
  <c r="BF167" i="13"/>
  <c r="BG212" i="13"/>
  <c r="BG133" i="13"/>
  <c r="BL121" i="13"/>
  <c r="BF121" i="13"/>
  <c r="BG103" i="13"/>
  <c r="BL219" i="13"/>
  <c r="BF219" i="13"/>
  <c r="BG231" i="13"/>
  <c r="BG220" i="13"/>
  <c r="BH189" i="13"/>
  <c r="BL147" i="13"/>
  <c r="BF147" i="13"/>
  <c r="BH225" i="13"/>
  <c r="BG224" i="13"/>
  <c r="BG230" i="13"/>
  <c r="BL190" i="13"/>
  <c r="BF190" i="13"/>
  <c r="BG156" i="13"/>
  <c r="BG255" i="13"/>
  <c r="BG232" i="13"/>
  <c r="BL170" i="13"/>
  <c r="BF170" i="13"/>
  <c r="BG238" i="13"/>
  <c r="BG185" i="13"/>
  <c r="BK189" i="13"/>
  <c r="BL151" i="13"/>
  <c r="BF151" i="13"/>
  <c r="BL248" i="13"/>
  <c r="BF248" i="13"/>
  <c r="BG208" i="13"/>
  <c r="BK141" i="13"/>
  <c r="BL164" i="13"/>
  <c r="BF164" i="13"/>
  <c r="BG191" i="13"/>
  <c r="BL150" i="13"/>
  <c r="BF150" i="13"/>
  <c r="BG121" i="13"/>
  <c r="BL217" i="13"/>
  <c r="BF217" i="13"/>
  <c r="BG198" i="13"/>
  <c r="BG110" i="13"/>
  <c r="BG173" i="13"/>
  <c r="BL173" i="13"/>
  <c r="BF173" i="13"/>
  <c r="BG167" i="13"/>
  <c r="BL81" i="13"/>
  <c r="BG162" i="13"/>
  <c r="BG122" i="13"/>
  <c r="BL146" i="13"/>
  <c r="BF146" i="13"/>
  <c r="BL171" i="13"/>
  <c r="BF171" i="13"/>
  <c r="BL198" i="13"/>
  <c r="BF198" i="13"/>
  <c r="BL116" i="13"/>
  <c r="BF116" i="13"/>
  <c r="BK129" i="13"/>
  <c r="BL228" i="13"/>
  <c r="BF228" i="13"/>
  <c r="BG139" i="13"/>
  <c r="BL108" i="13"/>
  <c r="BF108" i="13"/>
  <c r="BL152" i="13"/>
  <c r="BF152" i="13"/>
  <c r="BL252" i="13"/>
  <c r="BF252" i="13"/>
  <c r="BL136" i="13"/>
  <c r="BF136" i="13"/>
  <c r="BL210" i="13"/>
  <c r="BF210" i="13"/>
  <c r="BG149" i="13"/>
  <c r="BL125" i="13"/>
  <c r="BF125" i="13"/>
  <c r="BG227" i="13"/>
  <c r="BG260" i="13"/>
  <c r="BG223" i="13"/>
  <c r="BG179" i="13"/>
  <c r="BL158" i="13"/>
  <c r="BF158" i="13"/>
  <c r="BJ45" i="13"/>
  <c r="BG180" i="13"/>
  <c r="BG239" i="13"/>
  <c r="BG207" i="13"/>
  <c r="BG237" i="13"/>
  <c r="BH153" i="13"/>
  <c r="BG118" i="13"/>
  <c r="BG115" i="13"/>
  <c r="BG206" i="13"/>
  <c r="BG119" i="13"/>
  <c r="BG234" i="13"/>
  <c r="BG105" i="13"/>
  <c r="BG163" i="13"/>
  <c r="BL255" i="13"/>
  <c r="BF255" i="13"/>
  <c r="BG200" i="13"/>
  <c r="BG203" i="13"/>
  <c r="BL220" i="13"/>
  <c r="BF220" i="13"/>
  <c r="BL216" i="13"/>
  <c r="BF216" i="13"/>
  <c r="BK177" i="13"/>
  <c r="BL233" i="13"/>
  <c r="BF233" i="13"/>
  <c r="BL163" i="13"/>
  <c r="BF163" i="13"/>
  <c r="BG257" i="13"/>
  <c r="BG225" i="13"/>
  <c r="BL240" i="13"/>
  <c r="BF240" i="13"/>
  <c r="BL215" i="13"/>
  <c r="BF215" i="13"/>
  <c r="BL253" i="13"/>
  <c r="BF253" i="13"/>
  <c r="BG190" i="13"/>
  <c r="BG228" i="13"/>
  <c r="BG111" i="13"/>
  <c r="BG219" i="13"/>
  <c r="BL207" i="13"/>
  <c r="BF207" i="13"/>
  <c r="BG176" i="13"/>
  <c r="BL157" i="13"/>
  <c r="BF157" i="13"/>
  <c r="BL107" i="13"/>
  <c r="BF107" i="13"/>
  <c r="BL115" i="13"/>
  <c r="BF115" i="13"/>
  <c r="BL206" i="13"/>
  <c r="BF206" i="13"/>
  <c r="BG117" i="13"/>
  <c r="BL203" i="13"/>
  <c r="BF203" i="13"/>
  <c r="BF153" i="13"/>
  <c r="BG106" i="13"/>
  <c r="BG146" i="13"/>
  <c r="BL160" i="13"/>
  <c r="BF160" i="13"/>
  <c r="BF237" i="13"/>
  <c r="BG244" i="13"/>
  <c r="BG174" i="13"/>
  <c r="BG192" i="13"/>
  <c r="BL196" i="13"/>
  <c r="BF196" i="13"/>
  <c r="BL250" i="13"/>
  <c r="BF250" i="13"/>
  <c r="BL227" i="13"/>
  <c r="BF227" i="13"/>
  <c r="BG254" i="13"/>
  <c r="BG141" i="13"/>
  <c r="BL193" i="13"/>
  <c r="BF193" i="13"/>
  <c r="BL238" i="13"/>
  <c r="BF238" i="13"/>
  <c r="BL127" i="13"/>
  <c r="BF127" i="13"/>
  <c r="BN248" i="13" l="1"/>
  <c r="BN187" i="13"/>
  <c r="BM224" i="13"/>
  <c r="BM206" i="13"/>
  <c r="BM122" i="13"/>
  <c r="BM113" i="13"/>
  <c r="BN219" i="13"/>
  <c r="BM168" i="13"/>
  <c r="BN104" i="13"/>
  <c r="BN136" i="13"/>
  <c r="BM248" i="13"/>
  <c r="BN214" i="13"/>
  <c r="BJ247" i="13"/>
  <c r="BM212" i="13"/>
  <c r="BJ163" i="13"/>
  <c r="BJ115" i="13"/>
  <c r="BJ179" i="13"/>
  <c r="BN162" i="13"/>
  <c r="BJ238" i="13"/>
  <c r="BJ229" i="13"/>
  <c r="BM143" i="13"/>
  <c r="BN217" i="13"/>
  <c r="BJ197" i="13"/>
  <c r="BM158" i="13"/>
  <c r="BM251" i="13"/>
  <c r="BJ187" i="13"/>
  <c r="BM198" i="13"/>
  <c r="BJ226" i="13"/>
  <c r="BM148" i="13"/>
  <c r="BJ106" i="13"/>
  <c r="BM246" i="13"/>
  <c r="BN130" i="13"/>
  <c r="BM119" i="13"/>
  <c r="BN137" i="13"/>
  <c r="BJ235" i="13"/>
  <c r="BM197" i="13"/>
  <c r="BJ243" i="13"/>
  <c r="BN186" i="13"/>
  <c r="BM215" i="13"/>
  <c r="BJ195" i="13"/>
  <c r="BJ196" i="13"/>
  <c r="BN192" i="13"/>
  <c r="BN174" i="13"/>
  <c r="BM156" i="13"/>
  <c r="BN124" i="13"/>
  <c r="BM204" i="13"/>
  <c r="BJ210" i="13"/>
  <c r="BM195" i="13"/>
  <c r="BM233" i="13"/>
  <c r="BJ157" i="13"/>
  <c r="BN180" i="13"/>
  <c r="BM260" i="13"/>
  <c r="BJ139" i="13"/>
  <c r="BM256" i="13"/>
  <c r="BJ159" i="13"/>
  <c r="BM252" i="13"/>
  <c r="BJ109" i="13"/>
  <c r="BN126" i="13"/>
  <c r="BN254" i="13"/>
  <c r="BJ244" i="13"/>
  <c r="BN227" i="13"/>
  <c r="BN133" i="13"/>
  <c r="BN212" i="13"/>
  <c r="BN184" i="13"/>
  <c r="BN123" i="13"/>
  <c r="BJ135" i="13"/>
  <c r="BM150" i="13"/>
  <c r="BN131" i="13"/>
  <c r="BM178" i="13"/>
  <c r="BJ168" i="13"/>
  <c r="BJ170" i="13"/>
  <c r="BN151" i="13"/>
  <c r="BM218" i="13"/>
  <c r="BN258" i="13"/>
  <c r="BM241" i="13"/>
  <c r="BN250" i="13"/>
  <c r="BM160" i="13"/>
  <c r="BM108" i="13"/>
  <c r="BN107" i="13"/>
  <c r="BM132" i="13"/>
  <c r="BL33" i="13"/>
  <c r="BJ190" i="13"/>
  <c r="BN115" i="13"/>
  <c r="BJ149" i="13"/>
  <c r="BN139" i="13"/>
  <c r="BJ173" i="13"/>
  <c r="BM110" i="13"/>
  <c r="BN121" i="13"/>
  <c r="BM230" i="13"/>
  <c r="BJ188" i="13"/>
  <c r="BM184" i="13"/>
  <c r="BM137" i="13"/>
  <c r="BN113" i="13"/>
  <c r="BM193" i="13"/>
  <c r="BJ127" i="13"/>
  <c r="BM245" i="13"/>
  <c r="BM109" i="13"/>
  <c r="BN244" i="13"/>
  <c r="BM210" i="13"/>
  <c r="BN138" i="13"/>
  <c r="BM144" i="13"/>
  <c r="BN169" i="13"/>
  <c r="BN142" i="13"/>
  <c r="BN259" i="13"/>
  <c r="BM194" i="13"/>
  <c r="BM228" i="13"/>
  <c r="BJ111" i="13"/>
  <c r="BM203" i="13"/>
  <c r="BJ200" i="13"/>
  <c r="BM128" i="13"/>
  <c r="BM161" i="13"/>
  <c r="BN182" i="13"/>
  <c r="BN253" i="13"/>
  <c r="BM159" i="13"/>
  <c r="BM211" i="13"/>
  <c r="BJ209" i="13"/>
  <c r="BJ116" i="13"/>
  <c r="BM170" i="13"/>
  <c r="BJ151" i="13"/>
  <c r="BN218" i="13"/>
  <c r="BJ258" i="13"/>
  <c r="BN160" i="13"/>
  <c r="BN195" i="13"/>
  <c r="BN216" i="13"/>
  <c r="BN108" i="13"/>
  <c r="BM107" i="13"/>
  <c r="BM172" i="13"/>
  <c r="BM196" i="13"/>
  <c r="BJ199" i="13"/>
  <c r="BJ194" i="13"/>
  <c r="BJ154" i="13"/>
  <c r="BJ233" i="13"/>
  <c r="BM202" i="13"/>
  <c r="BM171" i="13"/>
  <c r="BN146" i="13"/>
  <c r="BN257" i="13"/>
  <c r="BN203" i="13"/>
  <c r="BN200" i="13"/>
  <c r="BN207" i="13"/>
  <c r="BN179" i="13"/>
  <c r="BJ232" i="13"/>
  <c r="BJ231" i="13"/>
  <c r="BN128" i="13"/>
  <c r="BJ183" i="13"/>
  <c r="BM188" i="13"/>
  <c r="BM182" i="13"/>
  <c r="BM164" i="13"/>
  <c r="BJ166" i="13"/>
  <c r="BN175" i="13"/>
  <c r="BJ211" i="13"/>
  <c r="BJ193" i="13"/>
  <c r="BN209" i="13"/>
  <c r="BM104" i="13"/>
  <c r="BN235" i="13"/>
  <c r="BM169" i="13"/>
  <c r="BN134" i="13"/>
  <c r="BM181" i="13"/>
  <c r="BN112" i="13"/>
  <c r="BM157" i="13"/>
  <c r="BM187" i="13"/>
  <c r="BJ254" i="13"/>
  <c r="BM191" i="13"/>
  <c r="BJ208" i="13"/>
  <c r="BN185" i="13"/>
  <c r="BN238" i="13"/>
  <c r="BM220" i="13"/>
  <c r="BN103" i="13"/>
  <c r="BM133" i="13"/>
  <c r="BJ212" i="13"/>
  <c r="BM226" i="13"/>
  <c r="BN183" i="13"/>
  <c r="BM205" i="13"/>
  <c r="BJ164" i="13"/>
  <c r="BJ184" i="13"/>
  <c r="BJ113" i="13"/>
  <c r="BJ145" i="13"/>
  <c r="BJ222" i="13"/>
  <c r="BJ204" i="13"/>
  <c r="BN170" i="13"/>
  <c r="BN210" i="13"/>
  <c r="BN125" i="13"/>
  <c r="BM186" i="13"/>
  <c r="BN215" i="13"/>
  <c r="BJ172" i="13"/>
  <c r="BJ147" i="13"/>
  <c r="BM199" i="13"/>
  <c r="BL21" i="13"/>
  <c r="BJ158" i="13"/>
  <c r="BL69" i="13"/>
  <c r="BN120" i="13"/>
  <c r="BL57" i="13"/>
  <c r="BN163" i="13"/>
  <c r="BJ198" i="13"/>
  <c r="BJ245" i="13"/>
  <c r="BJ205" i="13"/>
  <c r="BJ192" i="13"/>
  <c r="BM176" i="13"/>
  <c r="BM223" i="13"/>
  <c r="BM162" i="13"/>
  <c r="BJ185" i="13"/>
  <c r="BN156" i="13"/>
  <c r="BM103" i="13"/>
  <c r="BM183" i="13"/>
  <c r="BM155" i="13"/>
  <c r="BM140" i="13"/>
  <c r="BN143" i="13"/>
  <c r="BM154" i="13"/>
  <c r="BJ134" i="13"/>
  <c r="BM106" i="13"/>
  <c r="BM121" i="13"/>
  <c r="BM114" i="13"/>
  <c r="BM221" i="13"/>
  <c r="BN247" i="13"/>
  <c r="BJ174" i="13"/>
  <c r="BM219" i="13"/>
  <c r="BM257" i="13"/>
  <c r="BJ203" i="13"/>
  <c r="BM234" i="13"/>
  <c r="BJ206" i="13"/>
  <c r="BN118" i="13"/>
  <c r="BM207" i="13"/>
  <c r="BN239" i="13"/>
  <c r="BN149" i="13"/>
  <c r="BJ122" i="13"/>
  <c r="BM167" i="13"/>
  <c r="BM173" i="13"/>
  <c r="BN191" i="13"/>
  <c r="BN208" i="13"/>
  <c r="BJ255" i="13"/>
  <c r="BN230" i="13"/>
  <c r="BJ224" i="13"/>
  <c r="BM231" i="13"/>
  <c r="BN188" i="13"/>
  <c r="BM253" i="13"/>
  <c r="BJ175" i="13"/>
  <c r="BM135" i="13"/>
  <c r="BJ150" i="13"/>
  <c r="BM131" i="13"/>
  <c r="BJ178" i="13"/>
  <c r="BN145" i="13"/>
  <c r="BJ221" i="13"/>
  <c r="BN222" i="13"/>
  <c r="BM127" i="13"/>
  <c r="BM124" i="13"/>
  <c r="BN116" i="13"/>
  <c r="BM151" i="13"/>
  <c r="BJ155" i="13"/>
  <c r="BN144" i="13"/>
  <c r="BM258" i="13"/>
  <c r="BM235" i="13"/>
  <c r="BM214" i="13"/>
  <c r="BJ246" i="13"/>
  <c r="BN109" i="13"/>
  <c r="BM217" i="13"/>
  <c r="BJ216" i="13"/>
  <c r="BJ126" i="13"/>
  <c r="BM130" i="13"/>
  <c r="BN147" i="13"/>
  <c r="BJ259" i="13"/>
  <c r="BJ181" i="13"/>
  <c r="BN233" i="13"/>
  <c r="BN157" i="13"/>
  <c r="BJ202" i="13"/>
  <c r="BJ251" i="13"/>
  <c r="BN171" i="13"/>
  <c r="BM254" i="13"/>
  <c r="BJ146" i="13"/>
  <c r="BN228" i="13"/>
  <c r="BN190" i="13"/>
  <c r="BM163" i="13"/>
  <c r="BN234" i="13"/>
  <c r="BJ260" i="13"/>
  <c r="BM149" i="13"/>
  <c r="BN122" i="13"/>
  <c r="BM208" i="13"/>
  <c r="BM232" i="13"/>
  <c r="BN220" i="13"/>
  <c r="BJ240" i="13"/>
  <c r="BJ256" i="13"/>
  <c r="BM242" i="13"/>
  <c r="BM175" i="13"/>
  <c r="BJ252" i="13"/>
  <c r="BJ236" i="13"/>
  <c r="BN178" i="13"/>
  <c r="BM209" i="13"/>
  <c r="BM116" i="13"/>
  <c r="BM125" i="13"/>
  <c r="BN241" i="13"/>
  <c r="BN152" i="13"/>
  <c r="BJ169" i="13"/>
  <c r="BM250" i="13"/>
  <c r="BJ142" i="13"/>
  <c r="BM243" i="13"/>
  <c r="BJ108" i="13"/>
  <c r="BN197" i="13"/>
  <c r="BN158" i="13"/>
  <c r="BN251" i="13"/>
  <c r="BM174" i="13"/>
  <c r="BM244" i="13"/>
  <c r="BM146" i="13"/>
  <c r="BJ219" i="13"/>
  <c r="BJ257" i="13"/>
  <c r="BN119" i="13"/>
  <c r="BN206" i="13"/>
  <c r="BJ239" i="13"/>
  <c r="BM139" i="13"/>
  <c r="BJ162" i="13"/>
  <c r="BN167" i="13"/>
  <c r="BJ191" i="13"/>
  <c r="BM185" i="13"/>
  <c r="BJ156" i="13"/>
  <c r="BJ230" i="13"/>
  <c r="BN224" i="13"/>
  <c r="BN231" i="13"/>
  <c r="BJ133" i="13"/>
  <c r="BJ161" i="13"/>
  <c r="BJ182" i="13"/>
  <c r="BN205" i="13"/>
  <c r="BJ248" i="13"/>
  <c r="BJ242" i="13"/>
  <c r="BM166" i="13"/>
  <c r="BJ148" i="13"/>
  <c r="BN236" i="13"/>
  <c r="BM145" i="13"/>
  <c r="BN193" i="13"/>
  <c r="BM229" i="13"/>
  <c r="BJ33" i="13"/>
  <c r="BN245" i="13"/>
  <c r="BJ125" i="13"/>
  <c r="BN140" i="13"/>
  <c r="BJ218" i="13"/>
  <c r="BJ138" i="13"/>
  <c r="BJ144" i="13"/>
  <c r="BJ241" i="13"/>
  <c r="BJ143" i="13"/>
  <c r="BJ152" i="13"/>
  <c r="BJ214" i="13"/>
  <c r="BJ186" i="13"/>
  <c r="BJ215" i="13"/>
  <c r="BL9" i="13"/>
  <c r="BN246" i="13"/>
  <c r="BJ160" i="13"/>
  <c r="BM216" i="13"/>
  <c r="BJ107" i="13"/>
  <c r="BN132" i="13"/>
  <c r="BN172" i="13"/>
  <c r="BM112" i="13"/>
  <c r="BN202" i="13"/>
  <c r="BJ171" i="13"/>
  <c r="BN33" i="13"/>
  <c r="BN176" i="13"/>
  <c r="BN111" i="13"/>
  <c r="BJ228" i="13"/>
  <c r="BM190" i="13"/>
  <c r="BM200" i="13"/>
  <c r="BM21" i="13"/>
  <c r="BM115" i="13"/>
  <c r="BM118" i="13"/>
  <c r="BJ207" i="13"/>
  <c r="BM239" i="13"/>
  <c r="BM180" i="13"/>
  <c r="BJ223" i="13"/>
  <c r="BN260" i="13"/>
  <c r="BM227" i="13"/>
  <c r="BN110" i="13"/>
  <c r="BM238" i="13"/>
  <c r="BN232" i="13"/>
  <c r="BM255" i="13"/>
  <c r="BJ220" i="13"/>
  <c r="BM240" i="13"/>
  <c r="BN226" i="13"/>
  <c r="BJ128" i="13"/>
  <c r="BN161" i="13"/>
  <c r="BM136" i="13"/>
  <c r="BJ253" i="13"/>
  <c r="BN256" i="13"/>
  <c r="BN159" i="13"/>
  <c r="BL93" i="13"/>
  <c r="BN164" i="13"/>
  <c r="BN252" i="13"/>
  <c r="BN211" i="13"/>
  <c r="BJ123" i="13"/>
  <c r="BN135" i="13"/>
  <c r="BN150" i="13"/>
  <c r="BJ137" i="13"/>
  <c r="BN93" i="13"/>
  <c r="BJ114" i="13"/>
  <c r="BJ131" i="13"/>
  <c r="BM222" i="13"/>
  <c r="BN127" i="13"/>
  <c r="BN229" i="13"/>
  <c r="BJ104" i="13"/>
  <c r="BJ124" i="13"/>
  <c r="BN204" i="13"/>
  <c r="BJ140" i="13"/>
  <c r="BM138" i="13"/>
  <c r="BJ250" i="13"/>
  <c r="BM142" i="13"/>
  <c r="BN243" i="13"/>
  <c r="BJ217" i="13"/>
  <c r="BM126" i="13"/>
  <c r="BJ132" i="13"/>
  <c r="BM147" i="13"/>
  <c r="BN196" i="13"/>
  <c r="BN194" i="13"/>
  <c r="BN154" i="13"/>
  <c r="BM134" i="13"/>
  <c r="BN181" i="13"/>
  <c r="BJ112" i="13"/>
  <c r="BJ120" i="13"/>
  <c r="BJ141" i="13"/>
  <c r="BL153" i="13"/>
  <c r="BJ117" i="13"/>
  <c r="BN237" i="13"/>
  <c r="BJ153" i="13"/>
  <c r="BJ213" i="13"/>
  <c r="BL141" i="13"/>
  <c r="BM201" i="13"/>
  <c r="BN189" i="13"/>
  <c r="BN249" i="13"/>
  <c r="BL225" i="13"/>
  <c r="BM165" i="13"/>
  <c r="BM141" i="13"/>
  <c r="BL237" i="13"/>
  <c r="BN117" i="13"/>
  <c r="BM225" i="13"/>
  <c r="BM105" i="13"/>
  <c r="BN153" i="13"/>
  <c r="BL213" i="13"/>
  <c r="BN213" i="13"/>
  <c r="BL249" i="13"/>
  <c r="BL165" i="13"/>
  <c r="BM249" i="13"/>
  <c r="BL129" i="13"/>
  <c r="BJ129" i="13"/>
  <c r="BN177" i="13"/>
  <c r="BN141" i="13"/>
  <c r="BJ225" i="13"/>
  <c r="BJ105" i="13"/>
  <c r="BM237" i="13"/>
  <c r="BM153" i="13"/>
  <c r="BM213" i="13"/>
  <c r="BN201" i="13"/>
  <c r="BJ189" i="13"/>
  <c r="BL189" i="13"/>
  <c r="BL201" i="13"/>
  <c r="BN129" i="13"/>
  <c r="BN165" i="13"/>
  <c r="BJ177" i="13"/>
  <c r="BM117" i="13"/>
  <c r="BN225" i="13"/>
  <c r="BN105" i="13"/>
  <c r="BJ237" i="13"/>
  <c r="BJ201" i="13"/>
  <c r="BL117" i="13"/>
  <c r="BM189" i="13"/>
  <c r="BJ249" i="13"/>
  <c r="BL177" i="13"/>
  <c r="BM129" i="13"/>
  <c r="BJ165" i="13"/>
  <c r="BL105" i="13"/>
  <c r="BM177" i="13"/>
  <c r="AX9" i="13" l="1"/>
  <c r="AT9" i="13"/>
  <c r="AR9" i="13"/>
  <c r="AS9" i="13"/>
  <c r="AU9" i="13"/>
  <c r="AX10" i="13" l="1"/>
  <c r="AU10" i="13"/>
  <c r="AS10" i="13"/>
  <c r="AV9" i="13"/>
  <c r="AT10" i="13"/>
  <c r="AR10" i="13"/>
  <c r="AS11" i="13" l="1"/>
  <c r="AU11" i="13"/>
  <c r="AX11" i="13"/>
  <c r="AT11" i="13"/>
  <c r="AR11" i="13"/>
  <c r="AV10" i="13"/>
  <c r="AR12" i="13" l="1"/>
  <c r="AT12" i="13"/>
  <c r="AX12" i="13"/>
  <c r="AV11" i="13"/>
  <c r="AU12" i="13"/>
  <c r="AS12" i="13"/>
  <c r="AV12" i="13" l="1"/>
  <c r="AU13" i="13" l="1"/>
  <c r="AS13" i="13"/>
  <c r="AT13" i="13"/>
  <c r="AR13" i="13"/>
  <c r="AX13" i="13"/>
  <c r="AV13" i="13" l="1"/>
  <c r="AU14" i="13" l="1"/>
  <c r="AS14" i="13"/>
  <c r="AT14" i="13"/>
  <c r="AR14" i="13"/>
  <c r="AX14" i="13"/>
  <c r="AV14" i="13" l="1"/>
  <c r="AR15" i="13" l="1"/>
  <c r="AT15" i="13"/>
  <c r="AS15" i="13"/>
  <c r="AU15" i="13"/>
  <c r="AX15" i="13"/>
  <c r="AT16" i="13" l="1"/>
  <c r="AR16" i="13"/>
  <c r="AX16" i="13"/>
  <c r="AS16" i="13"/>
  <c r="AU16" i="13"/>
  <c r="AV15" i="13"/>
  <c r="AU17" i="13" l="1"/>
  <c r="AS17" i="13"/>
  <c r="AV16" i="13"/>
  <c r="AX17" i="13"/>
  <c r="AR17" i="13"/>
  <c r="AT17" i="13"/>
  <c r="AV17" i="13" l="1"/>
  <c r="AR18" i="13"/>
  <c r="AT18" i="13"/>
  <c r="AS18" i="13"/>
  <c r="AU18" i="13"/>
  <c r="AX18" i="13"/>
  <c r="AS19" i="13" l="1"/>
  <c r="AU19" i="13"/>
  <c r="AV18" i="13"/>
  <c r="AR19" i="13"/>
  <c r="AT19" i="13"/>
  <c r="AX19" i="13"/>
  <c r="AV19" i="13" l="1"/>
  <c r="AX20" i="13" l="1"/>
  <c r="AU20" i="13"/>
  <c r="AS20" i="13"/>
  <c r="AR20" i="13"/>
  <c r="AT20" i="13"/>
  <c r="AU21" i="13" l="1"/>
  <c r="AS21" i="13"/>
  <c r="AX21" i="13"/>
  <c r="AR21" i="13"/>
  <c r="AT21" i="13"/>
  <c r="AV20" i="13"/>
  <c r="AS22" i="13" l="1"/>
  <c r="AU22" i="13"/>
  <c r="AR22" i="13"/>
  <c r="AT22" i="13"/>
  <c r="AV21" i="13"/>
  <c r="AX22" i="13"/>
  <c r="AV22" i="13" l="1"/>
  <c r="AU23" i="13"/>
  <c r="AS23" i="13"/>
  <c r="AX23" i="13"/>
  <c r="AT23" i="13"/>
  <c r="AR23" i="13"/>
  <c r="AU24" i="13" l="1"/>
  <c r="AS24" i="13"/>
  <c r="AV23" i="13"/>
  <c r="AX24" i="13"/>
  <c r="AR24" i="13"/>
  <c r="AT24" i="13"/>
  <c r="AV24" i="13" l="1"/>
  <c r="AU25" i="13" l="1"/>
  <c r="AS25" i="13"/>
  <c r="AR25" i="13"/>
  <c r="AT25" i="13"/>
  <c r="AX25" i="13"/>
  <c r="AV25" i="13" l="1"/>
  <c r="AT26" i="13" l="1"/>
  <c r="AR26" i="13"/>
  <c r="AX26" i="13"/>
  <c r="AS26" i="13"/>
  <c r="AU26" i="13"/>
  <c r="AV26" i="13" l="1"/>
  <c r="AR27" i="13" l="1"/>
  <c r="AT27" i="13"/>
  <c r="AX27" i="13"/>
  <c r="AU27" i="13"/>
  <c r="AS27" i="13"/>
  <c r="AS28" i="13" l="1"/>
  <c r="AU28" i="13"/>
  <c r="AX28" i="13"/>
  <c r="AV27" i="13"/>
  <c r="AR28" i="13"/>
  <c r="AT28" i="13"/>
  <c r="AV28" i="13" l="1"/>
  <c r="AR29" i="13" l="1"/>
  <c r="AT29" i="13"/>
  <c r="AX29" i="13"/>
  <c r="AU29" i="13"/>
  <c r="AS29" i="13"/>
  <c r="AV29" i="13" l="1"/>
  <c r="AT30" i="13" l="1"/>
  <c r="AR30" i="13"/>
  <c r="AU30" i="13"/>
  <c r="AS30" i="13"/>
  <c r="AX30" i="13"/>
  <c r="AV30" i="13" l="1"/>
  <c r="AU31" i="13" l="1"/>
  <c r="AS31" i="13"/>
  <c r="AR31" i="13"/>
  <c r="AT31" i="13"/>
  <c r="AX31" i="13"/>
  <c r="AV31" i="13" l="1"/>
  <c r="AT32" i="13" l="1"/>
  <c r="AR32" i="13"/>
  <c r="AS32" i="13"/>
  <c r="AU32" i="13"/>
  <c r="AX32" i="13"/>
  <c r="AT33" i="13" l="1"/>
  <c r="AR33" i="13"/>
  <c r="AU33" i="13"/>
  <c r="AS33" i="13"/>
  <c r="AV32" i="13"/>
  <c r="AX33" i="13"/>
  <c r="AS34" i="13" l="1"/>
  <c r="AU34" i="13"/>
  <c r="AR34" i="13"/>
  <c r="AT34" i="13"/>
  <c r="AV33" i="13"/>
  <c r="AX34" i="13"/>
  <c r="AR35" i="13" l="1"/>
  <c r="AT35" i="13"/>
  <c r="AV34" i="13"/>
  <c r="AX35" i="13"/>
  <c r="AU35" i="13"/>
  <c r="AS35" i="13"/>
  <c r="AR36" i="13" l="1"/>
  <c r="AT36" i="13"/>
  <c r="AU36" i="13"/>
  <c r="AS36" i="13"/>
  <c r="AV35" i="13"/>
  <c r="AX36" i="13"/>
  <c r="AV36" i="13" l="1"/>
  <c r="AX37" i="13" l="1"/>
  <c r="AU37" i="13"/>
  <c r="AS37" i="13"/>
  <c r="AR37" i="13"/>
  <c r="AT37" i="13"/>
  <c r="AV37" i="13" l="1"/>
  <c r="AX38" i="13" l="1"/>
  <c r="AR38" i="13"/>
  <c r="AT38" i="13"/>
  <c r="AU38" i="13"/>
  <c r="AS38" i="13"/>
  <c r="AV38" i="13" l="1"/>
  <c r="AS39" i="13" l="1"/>
  <c r="AU39" i="13"/>
  <c r="AX39" i="13"/>
  <c r="AR39" i="13"/>
  <c r="AT39" i="13"/>
  <c r="AX40" i="13" l="1"/>
  <c r="AU40" i="13"/>
  <c r="AS40" i="13"/>
  <c r="AR40" i="13"/>
  <c r="AT40" i="13"/>
  <c r="AV39" i="13"/>
  <c r="AX41" i="13" l="1"/>
  <c r="AU41" i="13"/>
  <c r="AS41" i="13"/>
  <c r="AR41" i="13"/>
  <c r="AT41" i="13"/>
  <c r="AV40" i="13"/>
  <c r="AV41" i="13" l="1"/>
  <c r="AT42" i="13"/>
  <c r="AR42" i="13"/>
  <c r="AS42" i="13"/>
  <c r="AU42" i="13"/>
  <c r="AX42" i="13"/>
  <c r="AV42" i="13" l="1"/>
  <c r="AX43" i="13" l="1"/>
  <c r="AR43" i="13"/>
  <c r="AT43" i="13"/>
  <c r="AS43" i="13"/>
  <c r="AU43" i="13"/>
  <c r="AV43" i="13" l="1"/>
  <c r="AS44" i="13"/>
  <c r="AU44" i="13"/>
  <c r="AX44" i="13"/>
  <c r="AR44" i="13"/>
  <c r="AT44" i="13"/>
  <c r="AV44" i="13" l="1"/>
  <c r="AX45" i="13" l="1"/>
  <c r="AR45" i="13"/>
  <c r="AT45" i="13"/>
  <c r="AS45" i="13"/>
  <c r="AU45" i="13"/>
  <c r="AX46" i="13" l="1"/>
  <c r="AV45" i="13"/>
  <c r="AT46" i="13"/>
  <c r="AR46" i="13"/>
  <c r="AS46" i="13"/>
  <c r="AU46" i="13"/>
  <c r="AX47" i="13" l="1"/>
  <c r="AV46" i="13"/>
  <c r="AR47" i="13"/>
  <c r="AT47" i="13"/>
  <c r="AS47" i="13"/>
  <c r="AU47" i="13"/>
  <c r="AV47" i="13" l="1"/>
  <c r="AS48" i="13"/>
  <c r="AU48" i="13"/>
  <c r="AX48" i="13"/>
  <c r="AT48" i="13"/>
  <c r="AR48" i="13"/>
  <c r="AV48" i="13" l="1"/>
  <c r="AX49" i="13" l="1"/>
  <c r="AU49" i="13"/>
  <c r="AS49" i="13"/>
  <c r="AT49" i="13"/>
  <c r="AR49" i="13"/>
  <c r="AV49" i="13" l="1"/>
  <c r="AU50" i="13" l="1"/>
  <c r="AS50" i="13"/>
  <c r="AX50" i="13"/>
  <c r="AR50" i="13"/>
  <c r="AT50" i="13"/>
  <c r="AV50" i="13" l="1"/>
  <c r="AX51" i="13" l="1"/>
  <c r="AU51" i="13"/>
  <c r="AS51" i="13"/>
  <c r="AR51" i="13"/>
  <c r="AT51" i="13"/>
  <c r="AV51" i="13" l="1"/>
  <c r="AS52" i="13"/>
  <c r="AU52" i="13"/>
  <c r="AX52" i="13"/>
  <c r="AT52" i="13"/>
  <c r="AR52" i="13"/>
  <c r="AV52" i="13" l="1"/>
  <c r="AX53" i="13"/>
  <c r="AU53" i="13"/>
  <c r="AS53" i="13"/>
  <c r="AR53" i="13"/>
  <c r="AT53" i="13"/>
  <c r="AV53" i="13" l="1"/>
  <c r="AX54" i="13" l="1"/>
  <c r="AT54" i="13"/>
  <c r="AR54" i="13"/>
  <c r="AU54" i="13"/>
  <c r="AS54" i="13"/>
  <c r="AV54" i="13" l="1"/>
  <c r="AX55" i="13"/>
  <c r="AU55" i="13"/>
  <c r="AS55" i="13"/>
  <c r="AR55" i="13"/>
  <c r="AT55" i="13"/>
  <c r="AV55" i="13" l="1"/>
  <c r="AT56" i="13"/>
  <c r="AR56" i="13"/>
  <c r="AX56" i="13"/>
  <c r="AS56" i="13"/>
  <c r="AU56" i="13"/>
  <c r="AV56" i="13" l="1"/>
  <c r="AU57" i="13" l="1"/>
  <c r="AS57" i="13"/>
  <c r="AR57" i="13"/>
  <c r="AT57" i="13"/>
  <c r="AX57" i="13"/>
  <c r="AV57" i="13" l="1"/>
  <c r="AS58" i="13"/>
  <c r="AU58" i="13"/>
  <c r="AR58" i="13"/>
  <c r="AT58" i="13"/>
  <c r="AX58" i="13"/>
  <c r="AV58" i="13" l="1"/>
  <c r="AS59" i="13" l="1"/>
  <c r="AU59" i="13"/>
  <c r="AX59" i="13"/>
  <c r="AR59" i="13"/>
  <c r="AT59" i="13"/>
  <c r="AV59" i="13" l="1"/>
  <c r="AR60" i="13" l="1"/>
  <c r="AT60" i="13"/>
  <c r="AS60" i="13"/>
  <c r="AU60" i="13"/>
  <c r="AX60" i="13"/>
  <c r="AV60" i="13" l="1"/>
  <c r="AX61" i="13" l="1"/>
  <c r="AU61" i="13"/>
  <c r="AS61" i="13"/>
  <c r="AR61" i="13"/>
  <c r="AT61" i="13"/>
  <c r="AV61" i="13" l="1"/>
  <c r="AS62" i="13" l="1"/>
  <c r="AU62" i="13"/>
  <c r="AX62" i="13"/>
  <c r="AR62" i="13"/>
  <c r="AT62" i="13"/>
  <c r="AV62" i="13" l="1"/>
  <c r="AS63" i="13" l="1"/>
  <c r="AU63" i="13"/>
  <c r="AX63" i="13"/>
  <c r="AR63" i="13"/>
  <c r="AT63" i="13"/>
  <c r="AV63" i="13" l="1"/>
  <c r="AR64" i="13" l="1"/>
  <c r="AT64" i="13"/>
  <c r="AX64" i="13"/>
  <c r="AU64" i="13"/>
  <c r="AS64" i="13"/>
  <c r="AV64" i="13" l="1"/>
  <c r="AX65" i="13" l="1"/>
  <c r="AS65" i="13"/>
  <c r="AU65" i="13"/>
  <c r="AT65" i="13"/>
  <c r="AR65" i="13"/>
  <c r="AV65" i="13" l="1"/>
  <c r="AR66" i="13"/>
  <c r="AT66" i="13"/>
  <c r="AU66" i="13"/>
  <c r="AS66" i="13"/>
  <c r="AX66" i="13"/>
  <c r="AU67" i="13" l="1"/>
  <c r="AS67" i="13"/>
  <c r="AX67" i="13"/>
  <c r="AV66" i="13"/>
  <c r="AT67" i="13"/>
  <c r="AR67" i="13"/>
  <c r="AV67" i="13" l="1"/>
  <c r="AX68" i="13"/>
  <c r="AU68" i="13"/>
  <c r="AS68" i="13"/>
  <c r="AT68" i="13"/>
  <c r="AR68" i="13"/>
  <c r="AV68" i="13" l="1"/>
  <c r="AS69" i="13"/>
  <c r="AU69" i="13"/>
  <c r="AR69" i="13"/>
  <c r="AT69" i="13"/>
  <c r="AX69" i="13"/>
  <c r="AV69" i="13" l="1"/>
  <c r="AR70" i="13"/>
  <c r="AT70" i="13"/>
  <c r="AX70" i="13"/>
  <c r="AS70" i="13"/>
  <c r="AU70" i="13"/>
  <c r="AS71" i="13" l="1"/>
  <c r="AU71" i="13"/>
  <c r="AR71" i="13"/>
  <c r="AT71" i="13"/>
  <c r="AX71" i="13"/>
  <c r="AV70" i="13"/>
  <c r="AV71" i="13" l="1"/>
  <c r="AX72" i="13" l="1"/>
  <c r="AT72" i="13"/>
  <c r="AR72" i="13"/>
  <c r="AU72" i="13"/>
  <c r="AS72" i="13"/>
  <c r="AV72" i="13" l="1"/>
  <c r="AX73" i="13" l="1"/>
  <c r="AR73" i="13"/>
  <c r="AT73" i="13"/>
  <c r="AS73" i="13"/>
  <c r="AU73" i="13"/>
  <c r="AV73" i="13" l="1"/>
  <c r="AT74" i="13" l="1"/>
  <c r="AR74" i="13"/>
  <c r="AX74" i="13"/>
  <c r="AU74" i="13"/>
  <c r="AS74" i="13"/>
  <c r="AX75" i="13" l="1"/>
  <c r="AS75" i="13"/>
  <c r="AU75" i="13"/>
  <c r="AV74" i="13"/>
  <c r="AR75" i="13"/>
  <c r="AT75" i="13"/>
  <c r="AS76" i="13" l="1"/>
  <c r="AU76" i="13"/>
  <c r="AV75" i="13"/>
  <c r="AR76" i="13"/>
  <c r="AT76" i="13"/>
  <c r="AX76" i="13"/>
  <c r="AV76" i="13" l="1"/>
  <c r="AX77" i="13" l="1"/>
  <c r="AS77" i="13"/>
  <c r="AU77" i="13"/>
  <c r="AT77" i="13"/>
  <c r="AR77" i="13"/>
  <c r="AV77" i="13" l="1"/>
  <c r="AR78" i="13" l="1"/>
  <c r="AT78" i="13"/>
  <c r="AX78" i="13"/>
  <c r="AU78" i="13"/>
  <c r="AS78" i="13"/>
  <c r="AS79" i="13" l="1"/>
  <c r="AU79" i="13"/>
  <c r="AX79" i="13"/>
  <c r="AV78" i="13"/>
  <c r="AT79" i="13"/>
  <c r="AR79" i="13"/>
  <c r="AV79" i="13" l="1"/>
  <c r="AX80" i="13" l="1"/>
  <c r="AU80" i="13"/>
  <c r="AS80" i="13"/>
  <c r="AT80" i="13"/>
  <c r="AR80" i="13"/>
  <c r="AV80" i="13" l="1"/>
  <c r="AS81" i="13" l="1"/>
  <c r="AU81" i="13"/>
  <c r="AX81" i="13"/>
  <c r="AR81" i="13"/>
  <c r="AT81" i="13"/>
  <c r="AV81" i="13" l="1"/>
  <c r="AR82" i="13" l="1"/>
  <c r="AT82" i="13"/>
  <c r="AS82" i="13"/>
  <c r="AU82" i="13"/>
  <c r="AX82" i="13"/>
  <c r="AV82" i="13" l="1"/>
  <c r="AU83" i="13" l="1"/>
  <c r="AS83" i="13"/>
  <c r="AX83" i="13"/>
  <c r="AT83" i="13"/>
  <c r="AR83" i="13"/>
  <c r="AV83" i="13" l="1"/>
  <c r="AR84" i="13"/>
  <c r="AT84" i="13"/>
  <c r="AX84" i="13"/>
  <c r="AS84" i="13"/>
  <c r="AU84" i="13"/>
  <c r="AX85" i="13" l="1"/>
  <c r="AV84" i="13"/>
  <c r="AR85" i="13"/>
  <c r="AT85" i="13"/>
  <c r="AU85" i="13"/>
  <c r="AS85" i="13"/>
  <c r="AV85" i="13" l="1"/>
  <c r="AS86" i="13" l="1"/>
  <c r="AU86" i="13"/>
  <c r="AX86" i="13"/>
  <c r="AR86" i="13"/>
  <c r="AT86" i="13"/>
  <c r="AX165" i="13" l="1"/>
  <c r="AV86" i="13"/>
  <c r="AR165" i="13" l="1"/>
  <c r="AT165" i="13"/>
  <c r="AX166" i="13"/>
  <c r="AX167" i="13" l="1"/>
  <c r="AX87" i="13"/>
  <c r="AR87" i="13"/>
  <c r="AT87" i="13"/>
  <c r="AT166" i="13"/>
  <c r="AR166" i="13"/>
  <c r="AS87" i="13"/>
  <c r="AU87" i="13"/>
  <c r="AV87" i="13" l="1"/>
  <c r="AR88" i="13"/>
  <c r="AT88" i="13"/>
  <c r="AS88" i="13"/>
  <c r="AU88" i="13"/>
  <c r="AT167" i="13"/>
  <c r="AR167" i="13"/>
  <c r="AX88" i="13"/>
  <c r="AX168" i="13"/>
  <c r="AX89" i="13" l="1"/>
  <c r="AR89" i="13"/>
  <c r="AT89" i="13"/>
  <c r="AS89" i="13"/>
  <c r="AU89" i="13"/>
  <c r="AR168" i="13"/>
  <c r="AT168" i="13"/>
  <c r="AV88" i="13"/>
  <c r="AX169" i="13"/>
  <c r="AV89" i="13" l="1"/>
  <c r="AR169" i="13"/>
  <c r="AT169" i="13"/>
  <c r="AU90" i="13"/>
  <c r="AS90" i="13"/>
  <c r="AR90" i="13"/>
  <c r="AT90" i="13"/>
  <c r="AU165" i="13"/>
  <c r="AS165" i="13"/>
  <c r="AX90" i="13"/>
  <c r="AX170" i="13"/>
  <c r="AR170" i="13" l="1"/>
  <c r="AT170" i="13"/>
  <c r="AX91" i="13"/>
  <c r="AS166" i="13"/>
  <c r="AU166" i="13"/>
  <c r="AV165" i="13"/>
  <c r="AX171" i="13"/>
  <c r="AU91" i="13"/>
  <c r="AS91" i="13"/>
  <c r="AR91" i="13"/>
  <c r="AT91" i="13"/>
  <c r="AV90" i="13"/>
  <c r="AV91" i="13" l="1"/>
  <c r="AX92" i="13"/>
  <c r="AR92" i="13"/>
  <c r="AT92" i="13"/>
  <c r="AS167" i="13"/>
  <c r="AU167" i="13"/>
  <c r="AX172" i="13"/>
  <c r="AU92" i="13"/>
  <c r="AS92" i="13"/>
  <c r="AV166" i="13"/>
  <c r="AT171" i="13"/>
  <c r="AR171" i="13"/>
  <c r="AV167" i="13" l="1"/>
  <c r="AU168" i="13"/>
  <c r="AS168" i="13"/>
  <c r="AT172" i="13"/>
  <c r="AR172" i="13"/>
  <c r="AX93" i="13"/>
  <c r="AR93" i="13"/>
  <c r="AT93" i="13"/>
  <c r="AV92" i="13"/>
  <c r="AX173" i="13"/>
  <c r="AS93" i="13"/>
  <c r="AU93" i="13"/>
  <c r="AU169" i="13" l="1"/>
  <c r="AS169" i="13"/>
  <c r="AV93" i="13"/>
  <c r="AR173" i="13"/>
  <c r="AT173" i="13"/>
  <c r="AX174" i="13"/>
  <c r="AV168" i="13"/>
  <c r="AV169" i="13" l="1"/>
  <c r="AU94" i="13"/>
  <c r="AS94" i="13"/>
  <c r="AT94" i="13"/>
  <c r="AR94" i="13"/>
  <c r="AX94" i="13"/>
  <c r="AX175" i="13"/>
  <c r="AR174" i="13"/>
  <c r="AT174" i="13"/>
  <c r="AU170" i="13"/>
  <c r="AS170" i="13"/>
  <c r="AV170" i="13" l="1"/>
  <c r="AV94" i="13"/>
  <c r="AX95" i="13"/>
  <c r="AU171" i="13"/>
  <c r="AS171" i="13"/>
  <c r="AU95" i="13"/>
  <c r="AS95" i="13"/>
  <c r="AX176" i="13"/>
  <c r="AR95" i="13"/>
  <c r="AT95" i="13"/>
  <c r="AR175" i="13"/>
  <c r="AT175" i="13"/>
  <c r="AV171" i="13" l="1"/>
  <c r="AX177" i="13"/>
  <c r="AU96" i="13"/>
  <c r="AS96" i="13"/>
  <c r="AV95" i="13"/>
  <c r="AT176" i="13"/>
  <c r="AR176" i="13"/>
  <c r="AU172" i="13"/>
  <c r="AS172" i="13"/>
  <c r="AX96" i="13"/>
  <c r="AT96" i="13"/>
  <c r="AR96" i="13"/>
  <c r="AV96" i="13" l="1"/>
  <c r="AV172" i="13"/>
  <c r="AS173" i="13"/>
  <c r="AU173" i="13"/>
  <c r="AR177" i="13"/>
  <c r="AT177" i="13"/>
  <c r="AX178" i="13"/>
  <c r="AV173" i="13" l="1"/>
  <c r="AS174" i="13"/>
  <c r="AU174" i="13"/>
  <c r="AT97" i="13"/>
  <c r="AR97" i="13"/>
  <c r="AX179" i="13"/>
  <c r="AR178" i="13"/>
  <c r="AT178" i="13"/>
  <c r="AS97" i="13"/>
  <c r="AU97" i="13"/>
  <c r="AX97" i="13"/>
  <c r="AR179" i="13" l="1"/>
  <c r="AT179" i="13"/>
  <c r="AX180" i="13"/>
  <c r="AV97" i="13"/>
  <c r="AV174" i="13"/>
  <c r="AU175" i="13"/>
  <c r="AS175" i="13"/>
  <c r="AV175" i="13" l="1"/>
  <c r="AX181" i="13"/>
  <c r="AR180" i="13"/>
  <c r="AT180" i="13"/>
  <c r="AS176" i="13"/>
  <c r="AU176" i="13"/>
  <c r="AS98" i="13" l="1"/>
  <c r="AU98" i="13"/>
  <c r="AR181" i="13"/>
  <c r="AT181" i="13"/>
  <c r="AX98" i="13"/>
  <c r="AX182" i="13"/>
  <c r="AV176" i="13"/>
  <c r="AS177" i="13"/>
  <c r="AU177" i="13"/>
  <c r="AT98" i="13"/>
  <c r="AR98" i="13"/>
  <c r="AU178" i="13" l="1"/>
  <c r="AS178" i="13"/>
  <c r="AX183" i="13"/>
  <c r="AV177" i="13"/>
  <c r="AR182" i="13"/>
  <c r="AT182" i="13"/>
  <c r="AV98" i="13"/>
  <c r="AV178" i="13" l="1"/>
  <c r="AR99" i="13"/>
  <c r="AT99" i="13"/>
  <c r="AT183" i="13"/>
  <c r="AR183" i="13"/>
  <c r="AS179" i="13"/>
  <c r="AU179" i="13"/>
  <c r="AU99" i="13"/>
  <c r="AS99" i="13"/>
  <c r="AX184" i="13"/>
  <c r="AX99" i="13"/>
  <c r="AX185" i="13" l="1"/>
  <c r="AX100" i="13"/>
  <c r="AU100" i="13"/>
  <c r="AS100" i="13"/>
  <c r="AU180" i="13"/>
  <c r="AS180" i="13"/>
  <c r="AT100" i="13"/>
  <c r="AR100" i="13"/>
  <c r="AR184" i="13"/>
  <c r="AT184" i="13"/>
  <c r="AV179" i="13"/>
  <c r="AV99" i="13"/>
  <c r="AV180" i="13" l="1"/>
  <c r="AV100" i="13"/>
  <c r="AX101" i="13"/>
  <c r="AT101" i="13"/>
  <c r="AR101" i="13"/>
  <c r="AU101" i="13"/>
  <c r="AS101" i="13"/>
  <c r="AR185" i="13"/>
  <c r="AT185" i="13"/>
  <c r="AX186" i="13"/>
  <c r="AS181" i="13"/>
  <c r="AU181" i="13"/>
  <c r="AV181" i="13" l="1"/>
  <c r="AT102" i="13"/>
  <c r="AR102" i="13"/>
  <c r="AU182" i="13"/>
  <c r="AS182" i="13"/>
  <c r="AX187" i="13"/>
  <c r="AS102" i="13"/>
  <c r="AU102" i="13"/>
  <c r="AX102" i="13"/>
  <c r="AR186" i="13"/>
  <c r="AT186" i="13"/>
  <c r="AV101" i="13"/>
  <c r="AV102" i="13" l="1"/>
  <c r="AR187" i="13"/>
  <c r="AT187" i="13"/>
  <c r="AV182" i="13"/>
  <c r="AX188" i="13"/>
  <c r="AS183" i="13"/>
  <c r="AU183" i="13"/>
  <c r="AX189" i="13" l="1"/>
  <c r="AS103" i="13"/>
  <c r="AU103" i="13"/>
  <c r="AV183" i="13"/>
  <c r="AR103" i="13"/>
  <c r="AT103" i="13"/>
  <c r="AR188" i="13"/>
  <c r="AT188" i="13"/>
  <c r="AS184" i="13"/>
  <c r="AU184" i="13"/>
  <c r="AX103" i="13"/>
  <c r="AV184" i="13" l="1"/>
  <c r="AV103" i="13"/>
  <c r="AX190" i="13"/>
  <c r="AX104" i="13"/>
  <c r="AR189" i="13"/>
  <c r="AT189" i="13"/>
  <c r="AU104" i="13"/>
  <c r="AS104" i="13"/>
  <c r="AR104" i="13"/>
  <c r="AT104" i="13"/>
  <c r="AS185" i="13"/>
  <c r="AU185" i="13"/>
  <c r="AV104" i="13" l="1"/>
  <c r="AS105" i="13"/>
  <c r="AU105" i="13"/>
  <c r="AU186" i="13"/>
  <c r="AS186" i="13"/>
  <c r="AX191" i="13"/>
  <c r="AR105" i="13"/>
  <c r="AT105" i="13"/>
  <c r="AR190" i="13"/>
  <c r="AT190" i="13"/>
  <c r="AV185" i="13"/>
  <c r="AX105" i="13"/>
  <c r="AV186" i="13" l="1"/>
  <c r="AT106" i="13"/>
  <c r="AR106" i="13"/>
  <c r="AX192" i="13"/>
  <c r="AX106" i="13"/>
  <c r="AS106" i="13"/>
  <c r="AU106" i="13"/>
  <c r="AT191" i="13"/>
  <c r="AR191" i="13"/>
  <c r="AU187" i="13"/>
  <c r="AS187" i="13"/>
  <c r="AV105" i="13"/>
  <c r="AV187" i="13" l="1"/>
  <c r="AV106" i="13"/>
  <c r="AU107" i="13"/>
  <c r="AS107" i="13"/>
  <c r="AT107" i="13"/>
  <c r="AR107" i="13"/>
  <c r="AR192" i="13"/>
  <c r="AT192" i="13"/>
  <c r="AX193" i="13"/>
  <c r="AX107" i="13"/>
  <c r="AU188" i="13"/>
  <c r="AS188" i="13"/>
  <c r="AV188" i="13" l="1"/>
  <c r="AU189" i="13"/>
  <c r="AS189" i="13"/>
  <c r="AU108" i="13"/>
  <c r="AS108" i="13"/>
  <c r="AX108" i="13"/>
  <c r="AR193" i="13"/>
  <c r="AT193" i="13"/>
  <c r="AX194" i="13"/>
  <c r="AT108" i="13"/>
  <c r="AR108" i="13"/>
  <c r="AV107" i="13"/>
  <c r="AS190" i="13" l="1"/>
  <c r="AU190" i="13"/>
  <c r="AX195" i="13"/>
  <c r="AV108" i="13"/>
  <c r="AR194" i="13"/>
  <c r="AT194" i="13"/>
  <c r="AV189" i="13"/>
  <c r="AX109" i="13" l="1"/>
  <c r="AX196" i="13"/>
  <c r="AV190" i="13"/>
  <c r="AS109" i="13"/>
  <c r="AU109" i="13"/>
  <c r="AR195" i="13"/>
  <c r="AT195" i="13"/>
  <c r="AS191" i="13"/>
  <c r="AU191" i="13"/>
  <c r="AT109" i="13"/>
  <c r="AR109" i="13"/>
  <c r="AV191" i="13" l="1"/>
  <c r="AX197" i="13"/>
  <c r="AU192" i="13"/>
  <c r="AS192" i="13"/>
  <c r="AR196" i="13"/>
  <c r="AT196" i="13"/>
  <c r="AV109" i="13"/>
  <c r="AR197" i="13" l="1"/>
  <c r="AT197" i="13"/>
  <c r="AX198" i="13"/>
  <c r="AX110" i="13"/>
  <c r="AU193" i="13"/>
  <c r="AS193" i="13"/>
  <c r="AV192" i="13"/>
  <c r="AS110" i="13"/>
  <c r="AU110" i="13"/>
  <c r="AT110" i="13"/>
  <c r="AR110" i="13"/>
  <c r="AU194" i="13" l="1"/>
  <c r="AS194" i="13"/>
  <c r="AX199" i="13"/>
  <c r="AV110" i="13"/>
  <c r="AT198" i="13"/>
  <c r="AR198" i="13"/>
  <c r="AV193" i="13"/>
  <c r="AV194" i="13" l="1"/>
  <c r="AR199" i="13"/>
  <c r="AT199" i="13"/>
  <c r="AX200" i="13"/>
  <c r="AS195" i="13"/>
  <c r="AU195" i="13"/>
  <c r="AX111" i="13" l="1"/>
  <c r="AR111" i="13"/>
  <c r="AT111" i="13"/>
  <c r="AV195" i="13"/>
  <c r="AX201" i="13"/>
  <c r="AU111" i="13"/>
  <c r="AS111" i="13"/>
  <c r="AS196" i="13"/>
  <c r="AU196" i="13"/>
  <c r="AR200" i="13"/>
  <c r="AT200" i="13"/>
  <c r="AX202" i="13" l="1"/>
  <c r="AX112" i="13"/>
  <c r="AS197" i="13"/>
  <c r="AU197" i="13"/>
  <c r="AR112" i="13"/>
  <c r="AT112" i="13"/>
  <c r="AV196" i="13"/>
  <c r="AV111" i="13"/>
  <c r="AT201" i="13"/>
  <c r="AR201" i="13"/>
  <c r="AU112" i="13"/>
  <c r="AS112" i="13"/>
  <c r="AV197" i="13" l="1"/>
  <c r="AR113" i="13"/>
  <c r="AT113" i="13"/>
  <c r="AV112" i="13"/>
  <c r="AX113" i="13"/>
  <c r="AX203" i="13"/>
  <c r="AS198" i="13"/>
  <c r="AU198" i="13"/>
  <c r="AR202" i="13"/>
  <c r="AT202" i="13"/>
  <c r="AS113" i="13"/>
  <c r="AU113" i="13"/>
  <c r="AX204" i="13" l="1"/>
  <c r="AV113" i="13"/>
  <c r="AS199" i="13"/>
  <c r="AU199" i="13"/>
  <c r="AR203" i="13"/>
  <c r="AT203" i="13"/>
  <c r="AV198" i="13"/>
  <c r="AV199" i="13" l="1"/>
  <c r="AX205" i="13"/>
  <c r="AT114" i="13"/>
  <c r="AR114" i="13"/>
  <c r="AU200" i="13"/>
  <c r="AS200" i="13"/>
  <c r="AS114" i="13"/>
  <c r="AU114" i="13"/>
  <c r="AX114" i="13"/>
  <c r="AT204" i="13"/>
  <c r="AR204" i="13"/>
  <c r="AX206" i="13" l="1"/>
  <c r="AV114" i="13"/>
  <c r="AS115" i="13"/>
  <c r="AU115" i="13"/>
  <c r="AU201" i="13"/>
  <c r="AS201" i="13"/>
  <c r="AX115" i="13"/>
  <c r="AV200" i="13"/>
  <c r="AR205" i="13"/>
  <c r="AT205" i="13"/>
  <c r="AT115" i="13"/>
  <c r="AR115" i="13"/>
  <c r="AX207" i="13" l="1"/>
  <c r="AR206" i="13"/>
  <c r="AT206" i="13"/>
  <c r="AX116" i="13"/>
  <c r="AS116" i="13"/>
  <c r="AU116" i="13"/>
  <c r="AV201" i="13"/>
  <c r="AS202" i="13"/>
  <c r="AU202" i="13"/>
  <c r="AT116" i="13"/>
  <c r="AR116" i="13"/>
  <c r="AV115" i="13"/>
  <c r="AV116" i="13" l="1"/>
  <c r="AT117" i="13"/>
  <c r="AR117" i="13"/>
  <c r="AX208" i="13"/>
  <c r="AR207" i="13"/>
  <c r="AT207" i="13"/>
  <c r="AV202" i="13"/>
  <c r="AX117" i="13"/>
  <c r="AU117" i="13"/>
  <c r="AS117" i="13"/>
  <c r="AS203" i="13"/>
  <c r="AU203" i="13"/>
  <c r="AT118" i="13" l="1"/>
  <c r="AR118" i="13"/>
  <c r="AR208" i="13"/>
  <c r="AT208" i="13"/>
  <c r="AV203" i="13"/>
  <c r="AV117" i="13"/>
  <c r="AX118" i="13"/>
  <c r="AS204" i="13"/>
  <c r="AU204" i="13"/>
  <c r="AX209" i="13"/>
  <c r="AS118" i="13"/>
  <c r="AU118" i="13"/>
  <c r="AV204" i="13" l="1"/>
  <c r="AR209" i="13"/>
  <c r="AT209" i="13"/>
  <c r="AS205" i="13"/>
  <c r="AU205" i="13"/>
  <c r="AX119" i="13"/>
  <c r="AX210" i="13"/>
  <c r="AR119" i="13"/>
  <c r="AT119" i="13"/>
  <c r="AS119" i="13"/>
  <c r="AU119" i="13"/>
  <c r="AV118" i="13"/>
  <c r="AR210" i="13" l="1"/>
  <c r="AT210" i="13"/>
  <c r="AX211" i="13"/>
  <c r="AV119" i="13"/>
  <c r="AS206" i="13"/>
  <c r="AU206" i="13"/>
  <c r="AV205" i="13"/>
  <c r="AV206" i="13" l="1"/>
  <c r="AS207" i="13"/>
  <c r="AU207" i="13"/>
  <c r="AX212" i="13"/>
  <c r="AR120" i="13"/>
  <c r="AT120" i="13"/>
  <c r="AS120" i="13"/>
  <c r="AU120" i="13"/>
  <c r="AX120" i="13"/>
  <c r="AR211" i="13"/>
  <c r="AT211" i="13"/>
  <c r="AV120" i="13" l="1"/>
  <c r="AS208" i="13"/>
  <c r="AU208" i="13"/>
  <c r="AT212" i="13"/>
  <c r="AR212" i="13"/>
  <c r="AX213" i="13"/>
  <c r="AV207" i="13"/>
  <c r="AV208" i="13" l="1"/>
  <c r="AU121" i="13"/>
  <c r="AS121" i="13"/>
  <c r="AR213" i="13"/>
  <c r="AT213" i="13"/>
  <c r="AU209" i="13"/>
  <c r="AS209" i="13"/>
  <c r="AR121" i="13"/>
  <c r="AT121" i="13"/>
  <c r="AX121" i="13"/>
  <c r="AX214" i="13"/>
  <c r="AV209" i="13" l="1"/>
  <c r="AX215" i="13"/>
  <c r="AS210" i="13"/>
  <c r="AU210" i="13"/>
  <c r="AR214" i="13"/>
  <c r="AT214" i="13"/>
  <c r="AV121" i="13"/>
  <c r="AV210" i="13" l="1"/>
  <c r="AX216" i="13"/>
  <c r="AR122" i="13"/>
  <c r="AT122" i="13"/>
  <c r="AX122" i="13"/>
  <c r="AU211" i="13"/>
  <c r="AS211" i="13"/>
  <c r="AU122" i="13"/>
  <c r="AS122" i="13"/>
  <c r="AT215" i="13"/>
  <c r="AR215" i="13"/>
  <c r="AV122" i="13" l="1"/>
  <c r="AU212" i="13"/>
  <c r="AS212" i="13"/>
  <c r="AT216" i="13"/>
  <c r="AR216" i="13"/>
  <c r="AV211" i="13"/>
  <c r="AX217" i="13"/>
  <c r="AV212" i="13" l="1"/>
  <c r="AR217" i="13"/>
  <c r="AT217" i="13"/>
  <c r="AX218" i="13"/>
  <c r="AX123" i="13"/>
  <c r="AR123" i="13"/>
  <c r="AT123" i="13"/>
  <c r="AU213" i="13"/>
  <c r="AS213" i="13"/>
  <c r="AU123" i="13"/>
  <c r="AS123" i="13"/>
  <c r="AV213" i="13" l="1"/>
  <c r="AX219" i="13"/>
  <c r="AT218" i="13"/>
  <c r="AR218" i="13"/>
  <c r="AR124" i="13"/>
  <c r="AT124" i="13"/>
  <c r="AU214" i="13"/>
  <c r="AS214" i="13"/>
  <c r="AX124" i="13"/>
  <c r="AU124" i="13"/>
  <c r="AS124" i="13"/>
  <c r="AV123" i="13"/>
  <c r="AV124" i="13" l="1"/>
  <c r="AT219" i="13"/>
  <c r="AR219" i="13"/>
  <c r="AX220" i="13"/>
  <c r="AV214" i="13"/>
  <c r="AS215" i="13"/>
  <c r="AU215" i="13"/>
  <c r="AV215" i="13" l="1"/>
  <c r="AS125" i="13"/>
  <c r="AU125" i="13"/>
  <c r="AT125" i="13"/>
  <c r="AR125" i="13"/>
  <c r="AX125" i="13"/>
  <c r="AT220" i="13"/>
  <c r="AR220" i="13"/>
  <c r="AU216" i="13"/>
  <c r="AS216" i="13"/>
  <c r="AT126" i="13" l="1"/>
  <c r="AR126" i="13"/>
  <c r="AX222" i="13"/>
  <c r="AV216" i="13"/>
  <c r="AS126" i="13"/>
  <c r="AU126" i="13"/>
  <c r="AX126" i="13"/>
  <c r="AS217" i="13"/>
  <c r="AU217" i="13"/>
  <c r="AV125" i="13"/>
  <c r="AV217" i="13" l="1"/>
  <c r="AX223" i="13"/>
  <c r="AV126" i="13"/>
  <c r="AS218" i="13"/>
  <c r="AU218" i="13"/>
  <c r="AS127" i="13"/>
  <c r="AU127" i="13"/>
  <c r="AX127" i="13"/>
  <c r="AR127" i="13"/>
  <c r="AT127" i="13"/>
  <c r="AR222" i="13"/>
  <c r="AT222" i="13"/>
  <c r="AV218" i="13" l="1"/>
  <c r="AU219" i="13"/>
  <c r="AS219" i="13"/>
  <c r="AX128" i="13"/>
  <c r="AR128" i="13"/>
  <c r="AT128" i="13"/>
  <c r="AX224" i="13"/>
  <c r="AT223" i="13"/>
  <c r="AR223" i="13"/>
  <c r="AU128" i="13"/>
  <c r="AS128" i="13"/>
  <c r="AV127" i="13"/>
  <c r="AV128" i="13" l="1"/>
  <c r="AX129" i="13"/>
  <c r="AT129" i="13"/>
  <c r="AR129" i="13"/>
  <c r="AX225" i="13"/>
  <c r="AV219" i="13"/>
  <c r="AR224" i="13"/>
  <c r="AT224" i="13"/>
  <c r="AU220" i="13"/>
  <c r="AS220" i="13"/>
  <c r="AU129" i="13"/>
  <c r="AS129" i="13"/>
  <c r="AT225" i="13" l="1"/>
  <c r="AR225" i="13"/>
  <c r="AV220" i="13"/>
  <c r="AV129" i="13"/>
  <c r="AX226" i="13"/>
  <c r="AR226" i="13" l="1"/>
  <c r="AT226" i="13"/>
  <c r="AR130" i="13"/>
  <c r="AT130" i="13"/>
  <c r="AX130" i="13"/>
  <c r="AU222" i="13"/>
  <c r="AS222" i="13"/>
  <c r="AX227" i="13"/>
  <c r="AS130" i="13"/>
  <c r="AU130" i="13"/>
  <c r="AT227" i="13" l="1"/>
  <c r="AR227" i="13"/>
  <c r="AV222" i="13"/>
  <c r="AU131" i="13"/>
  <c r="AS131" i="13"/>
  <c r="AT131" i="13"/>
  <c r="AR131" i="13"/>
  <c r="AX228" i="13"/>
  <c r="AX131" i="13"/>
  <c r="AU223" i="13"/>
  <c r="AS223" i="13"/>
  <c r="AV130" i="13"/>
  <c r="AX229" i="13" l="1"/>
  <c r="AT132" i="13"/>
  <c r="AR132" i="13"/>
  <c r="AS132" i="13"/>
  <c r="AU132" i="13"/>
  <c r="AR228" i="13"/>
  <c r="AT228" i="13"/>
  <c r="AX132" i="13"/>
  <c r="AV223" i="13"/>
  <c r="AS224" i="13"/>
  <c r="AU224" i="13"/>
  <c r="AV131" i="13"/>
  <c r="AS225" i="13" l="1"/>
  <c r="AU225" i="13"/>
  <c r="AX230" i="13"/>
  <c r="AT229" i="13"/>
  <c r="AR229" i="13"/>
  <c r="AV224" i="13"/>
  <c r="AV132" i="13"/>
  <c r="AV225" i="13" l="1"/>
  <c r="AR133" i="13"/>
  <c r="AT133" i="13"/>
  <c r="AS226" i="13"/>
  <c r="AU226" i="13"/>
  <c r="AR230" i="13"/>
  <c r="AT230" i="13"/>
  <c r="AS133" i="13"/>
  <c r="AU133" i="13"/>
  <c r="AX231" i="13"/>
  <c r="AX133" i="13"/>
  <c r="AV226" i="13" l="1"/>
  <c r="AT231" i="13"/>
  <c r="AR231" i="13"/>
  <c r="AS227" i="13"/>
  <c r="AU227" i="13"/>
  <c r="AV133" i="13"/>
  <c r="AV227" i="13" l="1"/>
  <c r="AS228" i="13"/>
  <c r="AU228" i="13"/>
  <c r="AR134" i="13"/>
  <c r="AT134" i="13"/>
  <c r="AX134" i="13"/>
  <c r="AR232" i="13"/>
  <c r="AT232" i="13"/>
  <c r="AS134" i="13"/>
  <c r="AU134" i="13"/>
  <c r="AV134" i="13" l="1"/>
  <c r="AU229" i="13"/>
  <c r="AS229" i="13"/>
  <c r="AV228" i="13"/>
  <c r="AV229" i="13" l="1"/>
  <c r="AR135" i="13"/>
  <c r="AT135" i="13"/>
  <c r="AX135" i="13"/>
  <c r="AU135" i="13"/>
  <c r="AS135" i="13"/>
  <c r="AU230" i="13"/>
  <c r="AS230" i="13"/>
  <c r="AV230" i="13" l="1"/>
  <c r="AT136" i="13"/>
  <c r="AR136" i="13"/>
  <c r="AS136" i="13"/>
  <c r="AU136" i="13"/>
  <c r="AV135" i="13"/>
  <c r="AX136" i="13"/>
  <c r="AS231" i="13"/>
  <c r="AU231" i="13"/>
  <c r="AV136" i="13" l="1"/>
  <c r="AV231" i="13"/>
  <c r="AU232" i="13"/>
  <c r="AS232" i="13"/>
  <c r="AR137" i="13"/>
  <c r="AT137" i="13"/>
  <c r="AU137" i="13"/>
  <c r="AS137" i="13"/>
  <c r="AX137" i="13"/>
  <c r="AV137" i="13" l="1"/>
  <c r="AV232" i="13"/>
  <c r="AS138" i="13" l="1"/>
  <c r="AU138" i="13"/>
  <c r="AX138" i="13"/>
  <c r="AR138" i="13"/>
  <c r="AT138" i="13"/>
  <c r="AT139" i="13" l="1"/>
  <c r="AR139" i="13"/>
  <c r="AV138" i="13"/>
  <c r="AX139" i="13"/>
  <c r="AU139" i="13"/>
  <c r="AS139" i="13"/>
  <c r="AV139" i="13" l="1"/>
  <c r="AS140" i="13" l="1"/>
  <c r="AU140" i="13"/>
  <c r="AX140" i="13"/>
  <c r="AT140" i="13"/>
  <c r="AR140" i="13"/>
  <c r="AR141" i="13" l="1"/>
  <c r="AT141" i="13"/>
  <c r="AS141" i="13"/>
  <c r="AU141" i="13"/>
  <c r="AX141" i="13"/>
  <c r="AV140" i="13"/>
  <c r="AS142" i="13" l="1"/>
  <c r="AU142" i="13"/>
  <c r="AR142" i="13"/>
  <c r="AT142" i="13"/>
  <c r="AX142" i="13"/>
  <c r="AV141" i="13"/>
  <c r="AV142" i="13" l="1"/>
  <c r="AX143" i="13" l="1"/>
  <c r="AT143" i="13"/>
  <c r="AR143" i="13"/>
  <c r="AS143" i="13"/>
  <c r="AU143" i="13"/>
  <c r="AT144" i="13" l="1"/>
  <c r="AR144" i="13"/>
  <c r="AV143" i="13"/>
  <c r="AU144" i="13"/>
  <c r="AS144" i="13"/>
  <c r="AX144" i="13"/>
  <c r="AV144" i="13" l="1"/>
  <c r="AR145" i="13" l="1"/>
  <c r="AT145" i="13"/>
  <c r="AX145" i="13"/>
  <c r="AU145" i="13"/>
  <c r="AS145" i="13"/>
  <c r="AV145" i="13" l="1"/>
  <c r="AX146" i="13" l="1"/>
  <c r="AR146" i="13"/>
  <c r="AT146" i="13"/>
  <c r="AS146" i="13"/>
  <c r="AU146" i="13"/>
  <c r="AV146" i="13" l="1"/>
  <c r="AX147" i="13" l="1"/>
  <c r="AR147" i="13"/>
  <c r="AT147" i="13"/>
  <c r="AU147" i="13"/>
  <c r="AS147" i="13"/>
  <c r="AX148" i="13" l="1"/>
  <c r="AU148" i="13"/>
  <c r="AS148" i="13"/>
  <c r="AV147" i="13"/>
  <c r="AR148" i="13"/>
  <c r="AT148" i="13"/>
  <c r="AT149" i="13" l="1"/>
  <c r="AR149" i="13"/>
  <c r="AX149" i="13"/>
  <c r="AV148" i="13"/>
  <c r="AU149" i="13"/>
  <c r="AS149" i="13"/>
  <c r="AX150" i="13" l="1"/>
  <c r="AR150" i="13"/>
  <c r="AT150" i="13"/>
  <c r="AV149" i="13"/>
  <c r="AU150" i="13"/>
  <c r="AS150" i="13"/>
  <c r="AV150" i="13" l="1"/>
  <c r="AX151" i="13" l="1"/>
  <c r="AS151" i="13"/>
  <c r="AU151" i="13"/>
  <c r="AR151" i="13"/>
  <c r="AT151" i="13"/>
  <c r="AV151" i="13" l="1"/>
  <c r="AU152" i="13" l="1"/>
  <c r="AS152" i="13"/>
  <c r="AX152" i="13"/>
  <c r="AR152" i="13"/>
  <c r="AT152" i="13"/>
  <c r="AV152" i="13" l="1"/>
  <c r="AR153" i="13" l="1"/>
  <c r="AT153" i="13"/>
  <c r="AS153" i="13"/>
  <c r="AU153" i="13"/>
  <c r="AX153" i="13"/>
  <c r="AX154" i="13" l="1"/>
  <c r="AU154" i="13"/>
  <c r="AS154" i="13"/>
  <c r="AT154" i="13"/>
  <c r="AR154" i="13"/>
  <c r="AV153" i="13"/>
  <c r="AX155" i="13" l="1"/>
  <c r="AS155" i="13"/>
  <c r="AU155" i="13"/>
  <c r="AR155" i="13"/>
  <c r="AT155" i="13"/>
  <c r="AV154" i="13"/>
  <c r="AV155" i="13" l="1"/>
  <c r="AX156" i="13"/>
  <c r="AT156" i="13"/>
  <c r="AR156" i="13"/>
  <c r="AU156" i="13"/>
  <c r="AS156" i="13"/>
  <c r="AV156" i="13" l="1"/>
  <c r="AX157" i="13" l="1"/>
  <c r="AS157" i="13"/>
  <c r="AU157" i="13"/>
  <c r="AT157" i="13"/>
  <c r="AR157" i="13"/>
  <c r="AV157" i="13" l="1"/>
  <c r="AX158" i="13" l="1"/>
  <c r="AT158" i="13"/>
  <c r="AR158" i="13"/>
  <c r="AS158" i="13"/>
  <c r="AU158" i="13"/>
  <c r="AV158" i="13" l="1"/>
  <c r="AS159" i="13" l="1"/>
  <c r="AU159" i="13"/>
  <c r="AX159" i="13"/>
  <c r="AR159" i="13"/>
  <c r="AT159" i="13"/>
  <c r="AX160" i="13" l="1"/>
  <c r="AT160" i="13"/>
  <c r="AR160" i="13"/>
  <c r="AS160" i="13"/>
  <c r="AU160" i="13"/>
  <c r="AV159" i="13"/>
  <c r="AV160" i="13" l="1"/>
  <c r="AX161" i="13" l="1"/>
  <c r="AU161" i="13"/>
  <c r="AS161" i="13"/>
  <c r="AT161" i="13"/>
  <c r="AR161" i="13"/>
  <c r="AV161" i="13" l="1"/>
  <c r="AS162" i="13" l="1"/>
  <c r="AU162" i="13"/>
  <c r="AR162" i="13"/>
  <c r="AT162" i="13"/>
  <c r="AX162" i="13"/>
  <c r="AV162" i="13" l="1"/>
  <c r="AX163" i="13" l="1"/>
  <c r="AS163" i="13"/>
  <c r="AU163" i="13"/>
  <c r="AT163" i="13"/>
  <c r="AR163" i="13"/>
  <c r="AV163" i="13" l="1"/>
  <c r="AS164" i="13" l="1"/>
  <c r="AU164" i="13"/>
  <c r="AX164" i="13"/>
  <c r="AT164" i="13"/>
  <c r="AR164" i="13"/>
  <c r="AV164" i="13" l="1"/>
  <c r="AX221" i="13" l="1"/>
  <c r="AS221" i="13" l="1"/>
  <c r="AU221" i="13"/>
  <c r="AT221" i="13" l="1"/>
  <c r="AR221" i="13"/>
  <c r="AV221" i="13" l="1"/>
  <c r="AS241" i="13"/>
  <c r="AU241" i="13"/>
  <c r="AX237" i="13"/>
  <c r="AX255" i="13"/>
  <c r="AT246" i="13"/>
  <c r="AR246" i="13"/>
  <c r="AT255" i="13"/>
  <c r="AR255" i="13"/>
  <c r="AX247" i="13"/>
  <c r="AT251" i="13"/>
  <c r="AR251" i="13"/>
  <c r="AR233" i="13"/>
  <c r="AT233" i="13"/>
  <c r="AX248" i="13"/>
  <c r="AX256" i="13"/>
  <c r="AU239" i="13"/>
  <c r="AS239" i="13"/>
  <c r="AX238" i="13"/>
  <c r="AR236" i="13"/>
  <c r="AT236" i="13"/>
  <c r="AT239" i="13"/>
  <c r="AR239" i="13"/>
  <c r="AR254" i="13"/>
  <c r="AT254" i="13"/>
  <c r="AS246" i="13"/>
  <c r="AU246" i="13"/>
  <c r="AX242" i="13"/>
  <c r="AX243" i="13"/>
  <c r="AR257" i="13"/>
  <c r="AT257" i="13"/>
  <c r="AT245" i="13"/>
  <c r="AR245" i="13"/>
  <c r="AU254" i="13"/>
  <c r="AS254" i="13"/>
  <c r="AR242" i="13"/>
  <c r="AT242" i="13"/>
  <c r="AX258" i="13"/>
  <c r="AR259" i="13"/>
  <c r="AT259" i="13"/>
  <c r="AS258" i="13"/>
  <c r="AU258" i="13"/>
  <c r="AX250" i="13"/>
  <c r="AX254" i="13"/>
  <c r="AR235" i="13"/>
  <c r="AT235" i="13"/>
  <c r="AU248" i="13"/>
  <c r="AS248" i="13"/>
  <c r="AU233" i="13"/>
  <c r="AS233" i="13"/>
  <c r="AS255" i="13"/>
  <c r="AU255" i="13"/>
  <c r="AX234" i="13"/>
  <c r="AS240" i="13"/>
  <c r="AU240" i="13"/>
  <c r="AU260" i="13"/>
  <c r="AS260" i="13"/>
  <c r="AX235" i="13"/>
  <c r="AT258" i="13"/>
  <c r="AR258" i="13"/>
  <c r="AR250" i="13"/>
  <c r="AT250" i="13"/>
  <c r="AR240" i="13"/>
  <c r="AT240" i="13"/>
  <c r="AX249" i="13"/>
  <c r="AR260" i="13"/>
  <c r="AT260" i="13"/>
  <c r="AR237" i="13"/>
  <c r="AT237" i="13"/>
  <c r="AX244" i="13"/>
  <c r="AX252" i="13"/>
  <c r="AT248" i="13"/>
  <c r="AR248" i="13"/>
  <c r="AS237" i="13"/>
  <c r="AU237" i="13"/>
  <c r="AX240" i="13"/>
  <c r="AR241" i="13"/>
  <c r="AT241" i="13"/>
  <c r="AR244" i="13"/>
  <c r="AT244" i="13"/>
  <c r="AX236" i="13"/>
  <c r="AS235" i="13"/>
  <c r="AU235" i="13"/>
  <c r="AU256" i="13"/>
  <c r="AS256" i="13"/>
  <c r="AT252" i="13"/>
  <c r="AR252" i="13"/>
  <c r="AR253" i="13"/>
  <c r="AT253" i="13"/>
  <c r="AX260" i="13"/>
  <c r="AU244" i="13"/>
  <c r="AS244" i="13"/>
  <c r="AU242" i="13"/>
  <c r="AS242" i="13"/>
  <c r="AX239" i="13"/>
  <c r="AU243" i="13"/>
  <c r="AS243" i="13"/>
  <c r="AU250" i="13"/>
  <c r="AS250" i="13"/>
  <c r="AX246" i="13"/>
  <c r="AU251" i="13"/>
  <c r="AS251" i="13"/>
  <c r="AS252" i="13"/>
  <c r="AU252" i="13"/>
  <c r="AX253" i="13"/>
  <c r="AU236" i="13"/>
  <c r="AS236" i="13"/>
  <c r="AR249" i="13"/>
  <c r="AT249" i="13"/>
  <c r="AU257" i="13"/>
  <c r="AS257" i="13"/>
  <c r="AX241" i="13"/>
  <c r="AU249" i="13"/>
  <c r="AS249" i="13"/>
  <c r="AU245" i="13"/>
  <c r="AS245" i="13"/>
  <c r="AS234" i="13"/>
  <c r="AU234" i="13"/>
  <c r="AS247" i="13"/>
  <c r="AU247" i="13"/>
  <c r="AR247" i="13"/>
  <c r="AT247" i="13"/>
  <c r="AR238" i="13"/>
  <c r="AT238" i="13"/>
  <c r="AT243" i="13"/>
  <c r="AR243" i="13"/>
  <c r="AS253" i="13"/>
  <c r="AU253" i="13"/>
  <c r="AX232" i="13"/>
  <c r="AX257" i="13"/>
  <c r="AX259" i="13"/>
  <c r="AU238" i="13"/>
  <c r="AS238" i="13"/>
  <c r="AU259" i="13"/>
  <c r="AS259" i="13"/>
  <c r="AX245" i="13"/>
  <c r="AR256" i="13"/>
  <c r="AT256" i="13"/>
  <c r="AX251" i="13"/>
  <c r="AX233" i="13"/>
  <c r="AT234" i="13"/>
  <c r="AR234" i="13"/>
  <c r="AV240" i="13" l="1"/>
  <c r="AV256" i="13"/>
  <c r="AV234" i="13"/>
  <c r="AV243" i="13"/>
  <c r="AV239" i="13"/>
  <c r="AV254" i="13"/>
  <c r="AV238" i="13"/>
  <c r="AV247" i="13"/>
  <c r="AV249" i="13"/>
  <c r="AV253" i="13"/>
  <c r="AV241" i="13"/>
  <c r="AV245" i="13"/>
  <c r="AV236" i="13"/>
  <c r="AV259" i="13"/>
  <c r="AV242" i="13"/>
  <c r="AV257" i="13"/>
  <c r="AV233" i="13"/>
  <c r="AV251" i="13"/>
  <c r="AV246" i="13"/>
  <c r="AV252" i="13"/>
  <c r="AV244" i="13"/>
  <c r="AV248" i="13"/>
  <c r="AV237" i="13"/>
  <c r="AV260" i="13"/>
  <c r="AV250" i="13"/>
  <c r="AV258" i="13"/>
  <c r="AV235" i="13"/>
  <c r="AV255" i="13"/>
</calcChain>
</file>

<file path=xl/sharedStrings.xml><?xml version="1.0" encoding="utf-8"?>
<sst xmlns="http://schemas.openxmlformats.org/spreadsheetml/2006/main" count="280" uniqueCount="114">
  <si>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</si>
  <si>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</si>
  <si>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</si>
  <si>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</si>
  <si>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</si>
  <si>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</si>
  <si>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</si>
  <si>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</si>
  <si>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</si>
  <si>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</si>
  <si>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</si>
  <si>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</si>
  <si>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</si>
  <si>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</si>
  <si>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</si>
  <si>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</si>
  <si>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</si>
  <si>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</si>
  <si>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</si>
  <si>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</si>
  <si>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</si>
  <si>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</si>
  <si>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</si>
  <si>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</si>
  <si>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</si>
  <si>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</si>
  <si>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</si>
  <si>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</si>
  <si>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</si>
  <si>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</si>
  <si>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</si>
  <si>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</si>
  <si>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</si>
  <si>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</si>
  <si>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</si>
  <si>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</si>
  <si>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</si>
  <si>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</si>
  <si>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</si>
  <si>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</si>
  <si>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</si>
  <si>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</si>
  <si>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Peak Type:</t>
  </si>
  <si>
    <t>CURRCRK</t>
  </si>
  <si>
    <t>LAKESIDE</t>
  </si>
  <si>
    <t>Currant Creek</t>
  </si>
  <si>
    <t>Lakeside</t>
  </si>
  <si>
    <t>Z_CHEBRN</t>
  </si>
  <si>
    <t>Endur</t>
  </si>
  <si>
    <t>NOB</t>
  </si>
  <si>
    <t>Hermiston</t>
  </si>
  <si>
    <t>Fuel Reimbursement</t>
  </si>
  <si>
    <t>Transport Charge</t>
  </si>
  <si>
    <t>Business Tax</t>
  </si>
  <si>
    <t>Consumption Tax Multiplier</t>
  </si>
  <si>
    <t>OR E</t>
  </si>
  <si>
    <t>OR W</t>
  </si>
  <si>
    <t>WA E</t>
  </si>
  <si>
    <t>WA W</t>
  </si>
  <si>
    <t>West</t>
  </si>
  <si>
    <t>East</t>
  </si>
  <si>
    <t>MidC</t>
  </si>
  <si>
    <t xml:space="preserve">COB </t>
  </si>
  <si>
    <t>Off PV</t>
  </si>
  <si>
    <t>Off COB</t>
  </si>
  <si>
    <t>Mona HLH</t>
  </si>
  <si>
    <t>Mona LLH</t>
  </si>
  <si>
    <t>4C HLH</t>
  </si>
  <si>
    <t>4C LLH</t>
  </si>
  <si>
    <t>Mead HLH</t>
  </si>
  <si>
    <t>Mead LLH</t>
  </si>
  <si>
    <t>NOB HLH</t>
  </si>
  <si>
    <t>NOB LLH</t>
  </si>
  <si>
    <t>Mead</t>
  </si>
  <si>
    <t>Opal</t>
  </si>
  <si>
    <t>Sumas</t>
  </si>
  <si>
    <t>Stanfield</t>
  </si>
  <si>
    <t>Hermiston/Stanfield</t>
  </si>
  <si>
    <t>Fuel and L&amp;U (%)</t>
  </si>
  <si>
    <t>Bridger</t>
  </si>
  <si>
    <t>Wyodak</t>
  </si>
  <si>
    <t>Cholla</t>
  </si>
  <si>
    <t>Flat Pricing</t>
  </si>
  <si>
    <t>Electricity Differentials</t>
  </si>
  <si>
    <t>Gas Percentage Differentials</t>
  </si>
  <si>
    <t>Average annual $ / MMBtu:</t>
  </si>
  <si>
    <t>Monthly $ / MMBtu:</t>
  </si>
  <si>
    <t>Hunter / Huntington</t>
  </si>
  <si>
    <t>Johnston</t>
  </si>
  <si>
    <t>Location Basis to Base Price Curve</t>
  </si>
  <si>
    <t>Total Variable Charges ($/MMBtu)</t>
  </si>
  <si>
    <t>Cheyenne</t>
  </si>
  <si>
    <t>IRP 2015 "Greenfield"</t>
  </si>
  <si>
    <t>Pipeline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</si>
  <si>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</si>
  <si>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</si>
  <si>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</si>
  <si>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</si>
  <si>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</si>
  <si>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</si>
  <si>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</si>
  <si>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Kinder Morgan / El Paso</t>
  </si>
  <si>
    <t>Questar South</t>
  </si>
  <si>
    <t>WBI Energy</t>
  </si>
  <si>
    <t>Resource Location</t>
  </si>
  <si>
    <t>Pacific NW</t>
  </si>
  <si>
    <t>Southern Oregon/ California</t>
  </si>
  <si>
    <t>Utah</t>
  </si>
  <si>
    <t>WY-NE</t>
  </si>
  <si>
    <t>WY-SW</t>
  </si>
  <si>
    <t>Goshen, ID</t>
  </si>
  <si>
    <t>Naughton</t>
  </si>
  <si>
    <t>Medium CO2, 111(d), Dynamic Base Gas</t>
  </si>
  <si>
    <t>From September 2014 OFPC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</si>
</sst>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#,##0.0_);\(#,##0.0\);\-\ ;"/>
    <numFmt numFmtId="168" formatCode="0.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#,##0.0"/>
    <numFmt numFmtId="176" formatCode="m/d/yy\ h:mm"/>
    <numFmt numFmtId="177" formatCode="mmm\-yyyy"/>
    <numFmt numFmtId="178" formatCode="0.00_)"/>
    <numFmt numFmtId="179" formatCode="#,##0_);\-#,##0_);\-_)"/>
    <numFmt numFmtId="180" formatCode="#,##0.00_);\-#,##0.00_);\-_)"/>
    <numFmt numFmtId="181" formatCode="0.00\ ;\-0.00\ ;&quot;- &quot;"/>
    <numFmt numFmtId="182" formatCode="#,##0.0_);\-#,##0.0_);\-_)"/>
    <numFmt numFmtId="183" formatCode="mmm\ dd\,\ yyyy"/>
    <numFmt numFmtId="184" formatCode="yyyy"/>
    <numFmt numFmtId="185" formatCode="0.00\ "/>
    <numFmt numFmtId="186" formatCode="0.000%"/>
    <numFmt numFmtId="187" formatCode="0.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77">
    <xf numFmtId="0" fontId="0" fillId="2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>
      <protection locked="0"/>
    </xf>
    <xf numFmtId="167" fontId="8" fillId="0" borderId="0" applyFont="0" applyFill="0" applyBorder="0" applyProtection="0"/>
    <xf numFmtId="9" fontId="2" fillId="0" borderId="0" applyFont="0" applyFill="0" applyBorder="0" applyAlignment="0" applyProtection="0"/>
    <xf numFmtId="0" fontId="2" fillId="0" borderId="0"/>
    <xf numFmtId="1" fontId="10" fillId="4" borderId="1" applyNumberFormat="0" applyBorder="0" applyAlignment="0">
      <alignment horizontal="center" vertical="top" wrapText="1"/>
      <protection hidden="1"/>
    </xf>
    <xf numFmtId="0" fontId="3" fillId="0" borderId="0">
      <alignment vertical="center"/>
    </xf>
    <xf numFmtId="0" fontId="11" fillId="0" borderId="11">
      <alignment horizontal="left" vertical="center"/>
    </xf>
    <xf numFmtId="169" fontId="12" fillId="0" borderId="0">
      <alignment horizontal="right" vertical="center"/>
    </xf>
    <xf numFmtId="170" fontId="3" fillId="0" borderId="0">
      <alignment horizontal="right" vertical="center"/>
    </xf>
    <xf numFmtId="170" fontId="11" fillId="0" borderId="0">
      <alignment horizontal="right" vertical="center"/>
    </xf>
    <xf numFmtId="171" fontId="3" fillId="0" borderId="0" applyFont="0" applyFill="0" applyBorder="0" applyAlignment="0" applyProtection="0">
      <alignment horizontal="right"/>
    </xf>
    <xf numFmtId="0" fontId="4" fillId="0" borderId="0">
      <alignment vertical="center"/>
    </xf>
    <xf numFmtId="1" fontId="13" fillId="0" borderId="12">
      <alignment vertical="top"/>
    </xf>
    <xf numFmtId="172" fontId="4" fillId="0" borderId="0" applyBorder="0">
      <alignment horizontal="right"/>
    </xf>
    <xf numFmtId="172" fontId="4" fillId="0" borderId="13" applyAlignment="0">
      <alignment horizontal="right"/>
    </xf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4" fontId="2" fillId="0" borderId="0" applyFont="0" applyFill="0" applyBorder="0" applyAlignment="0" applyProtection="0"/>
    <xf numFmtId="0" fontId="15" fillId="0" borderId="0"/>
    <xf numFmtId="175" fontId="16" fillId="0" borderId="0"/>
    <xf numFmtId="44" fontId="17" fillId="0" borderId="0" applyFont="0" applyFill="0" applyBorder="0" applyAlignment="0" applyProtection="0"/>
    <xf numFmtId="176" fontId="2" fillId="0" borderId="0" applyFont="0" applyFill="0" applyBorder="0" applyAlignment="0" applyProtection="0">
      <alignment wrapText="1"/>
    </xf>
    <xf numFmtId="1" fontId="18" fillId="5" borderId="8" applyNumberFormat="0" applyBorder="0" applyAlignment="0">
      <alignment horizontal="centerContinuous" vertical="center"/>
      <protection locked="0"/>
    </xf>
    <xf numFmtId="175" fontId="3" fillId="0" borderId="0"/>
    <xf numFmtId="171" fontId="19" fillId="0" borderId="0">
      <alignment horizontal="right"/>
    </xf>
    <xf numFmtId="0" fontId="20" fillId="0" borderId="0">
      <alignment vertical="center"/>
    </xf>
    <xf numFmtId="0" fontId="21" fillId="0" borderId="0">
      <alignment horizontal="right"/>
    </xf>
    <xf numFmtId="170" fontId="22" fillId="0" borderId="0">
      <alignment horizontal="right" vertical="center"/>
    </xf>
    <xf numFmtId="170" fontId="19" fillId="0" borderId="0" applyFill="0" applyBorder="0">
      <alignment horizontal="right" vertical="center"/>
    </xf>
    <xf numFmtId="0" fontId="23" fillId="4" borderId="0" applyNumberFormat="0" applyBorder="0" applyAlignment="0">
      <protection hidden="1"/>
    </xf>
    <xf numFmtId="177" fontId="3" fillId="6" borderId="0">
      <alignment horizontal="center"/>
    </xf>
    <xf numFmtId="178" fontId="24" fillId="0" borderId="0"/>
    <xf numFmtId="179" fontId="3" fillId="0" borderId="0"/>
    <xf numFmtId="180" fontId="3" fillId="0" borderId="0"/>
    <xf numFmtId="0" fontId="2" fillId="2" borderId="0"/>
    <xf numFmtId="9" fontId="17" fillId="0" borderId="0" applyFont="0" applyFill="0" applyBorder="0" applyAlignment="0" applyProtection="0"/>
    <xf numFmtId="181" fontId="25" fillId="3" borderId="0" applyBorder="0" applyAlignment="0">
      <protection hidden="1"/>
    </xf>
    <xf numFmtId="1" fontId="25" fillId="3" borderId="0">
      <alignment horizontal="center"/>
    </xf>
    <xf numFmtId="182" fontId="26" fillId="0" borderId="0"/>
    <xf numFmtId="0" fontId="5" fillId="7" borderId="14" applyNumberFormat="0" applyProtection="0">
      <alignment horizontal="center" wrapText="1"/>
    </xf>
    <xf numFmtId="0" fontId="5" fillId="7" borderId="15" applyNumberFormat="0" applyAlignment="0" applyProtection="0">
      <alignment wrapText="1"/>
    </xf>
    <xf numFmtId="0" fontId="2" fillId="8" borderId="0" applyNumberFormat="0" applyBorder="0">
      <alignment horizontal="center" wrapText="1"/>
    </xf>
    <xf numFmtId="0" fontId="2" fillId="9" borderId="16" applyNumberFormat="0">
      <alignment wrapText="1"/>
    </xf>
    <xf numFmtId="0" fontId="2" fillId="9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3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184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182" fontId="27" fillId="0" borderId="0"/>
    <xf numFmtId="175" fontId="9" fillId="0" borderId="0"/>
    <xf numFmtId="182" fontId="28" fillId="10" borderId="0" applyFont="0" applyBorder="0" applyAlignment="0">
      <alignment vertical="top" wrapText="1"/>
    </xf>
    <xf numFmtId="182" fontId="29" fillId="10" borderId="17" applyBorder="0">
      <alignment horizontal="right" vertical="top" wrapText="1"/>
    </xf>
    <xf numFmtId="172" fontId="30" fillId="0" borderId="0"/>
    <xf numFmtId="172" fontId="4" fillId="0" borderId="18"/>
    <xf numFmtId="179" fontId="13" fillId="0" borderId="18" applyAlignment="0"/>
    <xf numFmtId="180" fontId="13" fillId="0" borderId="18" applyAlignment="0"/>
    <xf numFmtId="182" fontId="13" fillId="0" borderId="18" applyAlignment="0">
      <alignment horizontal="right"/>
    </xf>
    <xf numFmtId="185" fontId="25" fillId="3" borderId="1" applyBorder="0">
      <alignment horizontal="right" vertical="center"/>
      <protection locked="0"/>
    </xf>
    <xf numFmtId="1" fontId="2" fillId="0" borderId="0">
      <alignment horizontal="center"/>
    </xf>
    <xf numFmtId="0" fontId="1" fillId="0" borderId="0"/>
    <xf numFmtId="0" fontId="1" fillId="0" borderId="0"/>
  </cellStyleXfs>
  <cellXfs count="128">
    <xf numFmtId="0" fontId="0" fillId="2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6" xfId="0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0" fontId="5" fillId="0" borderId="0" xfId="0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5" fillId="0" borderId="0" xfId="0" applyFont="1" applyFill="1"/>
    <xf numFmtId="164" fontId="3" fillId="0" borderId="0" xfId="5" applyNumberFormat="1" applyFont="1" applyFill="1" applyAlignment="1">
      <alignment horizontal="center"/>
    </xf>
    <xf numFmtId="166" fontId="3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center"/>
    </xf>
    <xf numFmtId="0" fontId="33" fillId="0" borderId="0" xfId="0" applyFont="1" applyFill="1" applyBorder="1"/>
    <xf numFmtId="43" fontId="3" fillId="0" borderId="0" xfId="1" applyFont="1" applyFill="1" applyBorder="1"/>
    <xf numFmtId="43" fontId="4" fillId="0" borderId="0" xfId="1" applyFont="1" applyFill="1" applyBorder="1" applyAlignment="1">
      <alignment wrapText="1"/>
    </xf>
    <xf numFmtId="4" fontId="3" fillId="0" borderId="1" xfId="2" applyNumberFormat="1" applyFont="1" applyFill="1" applyBorder="1"/>
    <xf numFmtId="4" fontId="3" fillId="0" borderId="1" xfId="2" applyNumberFormat="1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 wrapText="1"/>
    </xf>
    <xf numFmtId="168" fontId="17" fillId="0" borderId="0" xfId="0" applyNumberFormat="1" applyFont="1" applyFill="1" applyBorder="1"/>
    <xf numFmtId="4" fontId="5" fillId="0" borderId="26" xfId="2" applyNumberFormat="1" applyFont="1" applyFill="1" applyBorder="1"/>
    <xf numFmtId="4" fontId="3" fillId="0" borderId="27" xfId="2" applyNumberFormat="1" applyFont="1" applyFill="1" applyBorder="1"/>
    <xf numFmtId="4" fontId="3" fillId="0" borderId="28" xfId="2" applyNumberFormat="1" applyFont="1" applyFill="1" applyBorder="1"/>
    <xf numFmtId="4" fontId="3" fillId="0" borderId="24" xfId="2" applyNumberFormat="1" applyFont="1" applyFill="1" applyBorder="1"/>
    <xf numFmtId="9" fontId="3" fillId="0" borderId="3" xfId="5" applyFont="1" applyFill="1" applyBorder="1"/>
    <xf numFmtId="4" fontId="3" fillId="0" borderId="3" xfId="2" applyNumberFormat="1" applyFont="1" applyFill="1" applyBorder="1"/>
    <xf numFmtId="4" fontId="3" fillId="0" borderId="25" xfId="2" applyNumberFormat="1" applyFont="1" applyFill="1" applyBorder="1"/>
    <xf numFmtId="0" fontId="2" fillId="0" borderId="22" xfId="0" applyFont="1" applyFill="1" applyBorder="1"/>
    <xf numFmtId="0" fontId="3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wrapText="1"/>
    </xf>
    <xf numFmtId="0" fontId="4" fillId="0" borderId="7" xfId="0" applyFont="1" applyFill="1" applyBorder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/>
    <xf numFmtId="0" fontId="8" fillId="0" borderId="0" xfId="0" applyFont="1" applyFill="1" applyBorder="1"/>
    <xf numFmtId="0" fontId="31" fillId="0" borderId="0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8" xfId="0" applyFont="1" applyFill="1" applyBorder="1" applyAlignment="1"/>
    <xf numFmtId="0" fontId="4" fillId="0" borderId="10" xfId="0" applyFont="1" applyFill="1" applyBorder="1" applyAlignment="1"/>
    <xf numFmtId="0" fontId="4" fillId="0" borderId="29" xfId="0" applyFont="1" applyFill="1" applyBorder="1" applyAlignment="1"/>
    <xf numFmtId="4" fontId="3" fillId="0" borderId="24" xfId="2" applyNumberFormat="1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4" fontId="3" fillId="0" borderId="25" xfId="2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" fontId="3" fillId="0" borderId="4" xfId="2" applyNumberFormat="1" applyFont="1" applyFill="1" applyBorder="1"/>
    <xf numFmtId="14" fontId="17" fillId="0" borderId="0" xfId="0" applyNumberFormat="1" applyFont="1" applyFill="1" applyBorder="1"/>
    <xf numFmtId="4" fontId="3" fillId="0" borderId="22" xfId="0" applyNumberFormat="1" applyFont="1" applyFill="1" applyBorder="1"/>
    <xf numFmtId="4" fontId="3" fillId="0" borderId="0" xfId="0" applyNumberFormat="1" applyFont="1" applyFill="1" applyBorder="1"/>
    <xf numFmtId="4" fontId="3" fillId="0" borderId="23" xfId="0" applyNumberFormat="1" applyFont="1" applyFill="1" applyBorder="1"/>
    <xf numFmtId="10" fontId="3" fillId="0" borderId="22" xfId="5" applyNumberFormat="1" applyFont="1" applyFill="1" applyBorder="1" applyAlignment="1">
      <alignment horizontal="center"/>
    </xf>
    <xf numFmtId="10" fontId="3" fillId="0" borderId="0" xfId="5" applyNumberFormat="1" applyFont="1" applyFill="1" applyBorder="1" applyAlignment="1">
      <alignment horizontal="center"/>
    </xf>
    <xf numFmtId="10" fontId="3" fillId="0" borderId="23" xfId="5" applyNumberFormat="1" applyFont="1" applyFill="1" applyBorder="1" applyAlignment="1">
      <alignment horizontal="center"/>
    </xf>
    <xf numFmtId="0" fontId="33" fillId="0" borderId="1" xfId="0" applyFont="1" applyFill="1" applyBorder="1"/>
    <xf numFmtId="0" fontId="2" fillId="0" borderId="0" xfId="0" applyFont="1" applyFill="1"/>
    <xf numFmtId="0" fontId="5" fillId="0" borderId="31" xfId="0" applyFont="1" applyFill="1" applyBorder="1"/>
    <xf numFmtId="0" fontId="2" fillId="0" borderId="0" xfId="0" applyFont="1" applyFill="1" applyAlignment="1">
      <alignment horizontal="right"/>
    </xf>
    <xf numFmtId="186" fontId="2" fillId="0" borderId="0" xfId="5" applyNumberFormat="1" applyFont="1" applyFill="1"/>
    <xf numFmtId="0" fontId="2" fillId="0" borderId="0" xfId="0" applyFont="1" applyFill="1" applyBorder="1"/>
    <xf numFmtId="43" fontId="2" fillId="0" borderId="0" xfId="1" applyFont="1" applyFill="1" applyBorder="1"/>
    <xf numFmtId="187" fontId="2" fillId="0" borderId="0" xfId="0" applyNumberFormat="1" applyFont="1" applyFill="1"/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/>
  </cellXfs>
  <cellStyles count="77">
    <cellStyle name="Band 2" xfId="7"/>
    <cellStyle name="C06_Main text" xfId="8"/>
    <cellStyle name="C07_Main text Bold Green" xfId="9"/>
    <cellStyle name="C08_2001 Col heads" xfId="10"/>
    <cellStyle name="C10_2001 Figs Black" xfId="11"/>
    <cellStyle name="C11_2002 Figs Bold Green" xfId="12"/>
    <cellStyle name="C13_2001 Figs 1 decimals" xfId="13"/>
    <cellStyle name="C15_Main text Bold Black" xfId="14"/>
    <cellStyle name="ColumnHeading" xfId="15"/>
    <cellStyle name="ColumnHeadings" xfId="16"/>
    <cellStyle name="ColumnHeadings2" xfId="17"/>
    <cellStyle name="Comma" xfId="1" builtinId="3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2" xfId="26"/>
    <cellStyle name="Comment" xfId="27"/>
    <cellStyle name="CountryTitle" xfId="28"/>
    <cellStyle name="Currency" xfId="2" builtinId="4"/>
    <cellStyle name="Currency 2" xfId="29"/>
    <cellStyle name="DateTime" xfId="30"/>
    <cellStyle name="FieldName" xfId="31"/>
    <cellStyle name="Footnote" xfId="32"/>
    <cellStyle name="G01_2001 figures 1 decimal a" xfId="33"/>
    <cellStyle name="G03_Text" xfId="34"/>
    <cellStyle name="G05_Superiors" xfId="35"/>
    <cellStyle name="G07_Bold_2002_figs_Green" xfId="36"/>
    <cellStyle name="G08_2001_figs" xfId="37"/>
    <cellStyle name="Heading" xfId="38"/>
    <cellStyle name="Input" xfId="3" builtinId="20" customBuiltin="1"/>
    <cellStyle name="MonthYears" xfId="39"/>
    <cellStyle name="Normal" xfId="0" builtinId="0"/>
    <cellStyle name="Normal - Style1" xfId="40"/>
    <cellStyle name="Normal [0]" xfId="41"/>
    <cellStyle name="Normal [2]" xfId="42"/>
    <cellStyle name="Normal 2" xfId="6"/>
    <cellStyle name="Normal 3" xfId="43"/>
    <cellStyle name="Normal 4" xfId="75"/>
    <cellStyle name="Normal 5" xfId="76"/>
    <cellStyle name="Number" xfId="4"/>
    <cellStyle name="Percent" xfId="5" builtinId="5"/>
    <cellStyle name="Percent 2" xfId="44"/>
    <cellStyle name="Protected" xfId="45"/>
    <cellStyle name="ProtectedDates" xfId="46"/>
    <cellStyle name="RowHeading" xfId="47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ubHeading" xfId="64"/>
    <cellStyle name="SubsidTitle" xfId="65"/>
    <cellStyle name="Table Data" xfId="66"/>
    <cellStyle name="Table Headings Bold" xfId="67"/>
    <cellStyle name="Titles" xfId="68"/>
    <cellStyle name="Totals" xfId="69"/>
    <cellStyle name="Totals [0]" xfId="70"/>
    <cellStyle name="Totals [2]" xfId="71"/>
    <cellStyle name="Totals_FWB Summary" xfId="72"/>
    <cellStyle name="UnProtectedCalc" xfId="73"/>
    <cellStyle name="Year" xfId="7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EM260"/>
  <sheetViews>
    <sheetView tabSelected="1" zoomScale="90" zoomScaleNormal="90" workbookViewId="0"/>
  </sheetViews>
  <sheetFormatPr defaultRowHeight="11.25" x14ac:dyDescent="0.2"/>
  <cols>
    <col min="1" max="1" width="4.85546875" style="7" bestFit="1" customWidth="1"/>
    <col min="2" max="2" width="12.42578125" style="3" customWidth="1"/>
    <col min="3" max="3" width="9.7109375" style="3" customWidth="1"/>
    <col min="4" max="4" width="14.28515625" style="3" customWidth="1"/>
    <col min="5" max="22" width="7.140625" style="7" bestFit="1" customWidth="1"/>
    <col min="23" max="23" width="10" style="7" customWidth="1"/>
    <col min="24" max="24" width="9.85546875" style="7" customWidth="1"/>
    <col min="25" max="25" width="8.7109375" style="7" bestFit="1" customWidth="1"/>
    <col min="26" max="26" width="9.140625" style="7"/>
    <col min="27" max="27" width="8.7109375" style="7" customWidth="1"/>
    <col min="28" max="28" width="8.7109375" style="7" bestFit="1" customWidth="1"/>
    <col min="29" max="29" width="8.5703125" style="7" customWidth="1"/>
    <col min="30" max="31" width="9.85546875" style="9" bestFit="1" customWidth="1"/>
    <col min="32" max="32" width="8.7109375" style="7" bestFit="1" customWidth="1"/>
    <col min="33" max="36" width="9.85546875" style="9" bestFit="1" customWidth="1"/>
    <col min="37" max="37" width="4.28515625" style="7" customWidth="1"/>
    <col min="38" max="38" width="17.140625" style="7" customWidth="1"/>
    <col min="39" max="48" width="9.140625" style="7"/>
    <col min="49" max="49" width="4.28515625" style="7" customWidth="1"/>
    <col min="50" max="51" width="9.140625" style="7"/>
    <col min="52" max="52" width="9.7109375" style="7" customWidth="1"/>
    <col min="53" max="53" width="8.7109375" style="7" customWidth="1"/>
    <col min="54" max="54" width="13.28515625" style="7" customWidth="1"/>
    <col min="55" max="56" width="8.7109375" style="7" customWidth="1"/>
    <col min="57" max="67" width="9.140625" style="7"/>
    <col min="68" max="68" width="9.140625" style="47"/>
    <col min="69" max="69" width="10.7109375" style="47" customWidth="1"/>
    <col min="70" max="74" width="9.140625" style="47"/>
    <col min="75" max="75" width="4.42578125" style="47" customWidth="1"/>
    <col min="76" max="78" width="9.140625" style="47"/>
    <col min="79" max="79" width="12.5703125" style="47" customWidth="1"/>
    <col min="80" max="80" width="10.28515625" style="47" customWidth="1"/>
    <col min="81" max="82" width="10" style="47" customWidth="1"/>
    <col min="83" max="83" width="9.140625" style="47"/>
    <col min="84" max="122" width="9.140625" style="7"/>
    <col min="123" max="143" width="9.140625" style="48"/>
    <col min="144" max="16384" width="9.140625" style="7"/>
  </cols>
  <sheetData>
    <row r="1" spans="1:143" ht="12.75" x14ac:dyDescent="0.2">
      <c r="A1" s="42" t="s">
        <v>112</v>
      </c>
      <c r="B1" s="15"/>
      <c r="C1" s="2"/>
      <c r="D1" s="2"/>
      <c r="E1" s="105"/>
      <c r="F1" s="1"/>
      <c r="G1" s="105"/>
      <c r="H1" s="105"/>
      <c r="I1" s="105"/>
      <c r="J1" s="1"/>
      <c r="K1" s="105"/>
      <c r="L1" s="105"/>
      <c r="M1" s="105"/>
      <c r="N1" s="1"/>
      <c r="O1" s="105"/>
      <c r="P1" s="105"/>
      <c r="Q1" s="105"/>
      <c r="R1" s="1"/>
      <c r="S1" s="105"/>
      <c r="T1" s="105"/>
      <c r="U1" s="105"/>
      <c r="V1" s="1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3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"/>
      <c r="BH1" s="1"/>
      <c r="BI1" s="1"/>
      <c r="BJ1" s="1"/>
      <c r="BK1" s="1"/>
      <c r="BL1" s="1"/>
      <c r="BM1" s="1"/>
      <c r="BN1" s="1"/>
      <c r="BO1" s="1"/>
      <c r="BP1" s="52"/>
      <c r="BQ1" s="53"/>
      <c r="BR1" s="53"/>
      <c r="BS1" s="53"/>
      <c r="BT1" s="53"/>
      <c r="BU1" s="53"/>
      <c r="BV1" s="53"/>
      <c r="BW1" s="53"/>
      <c r="BX1" s="54"/>
      <c r="BY1" s="53"/>
      <c r="BZ1" s="55"/>
      <c r="CA1" s="55"/>
      <c r="CB1" s="55"/>
      <c r="CC1" s="55"/>
      <c r="CD1" s="55"/>
      <c r="CE1" s="5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143" s="109" customFormat="1" ht="13.5" thickBot="1" x14ac:dyDescent="0.25">
      <c r="A2" s="42"/>
      <c r="B2" s="16"/>
      <c r="C2" s="105"/>
      <c r="D2" s="14" t="s">
        <v>41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 t="s">
        <v>48</v>
      </c>
      <c r="K2" s="17" t="s">
        <v>48</v>
      </c>
      <c r="L2" s="17" t="s">
        <v>48</v>
      </c>
      <c r="M2" s="17" t="s">
        <v>48</v>
      </c>
      <c r="N2" s="17" t="s">
        <v>48</v>
      </c>
      <c r="O2" s="17" t="s">
        <v>48</v>
      </c>
      <c r="P2" s="17" t="s">
        <v>48</v>
      </c>
      <c r="Q2" s="17" t="s">
        <v>48</v>
      </c>
      <c r="R2" s="17" t="s">
        <v>48</v>
      </c>
      <c r="S2" s="17" t="s">
        <v>48</v>
      </c>
      <c r="T2" s="17" t="s">
        <v>48</v>
      </c>
      <c r="U2" s="17" t="s">
        <v>48</v>
      </c>
      <c r="V2" s="17" t="s">
        <v>48</v>
      </c>
      <c r="W2" s="18" t="s">
        <v>48</v>
      </c>
      <c r="X2" s="17" t="s">
        <v>48</v>
      </c>
      <c r="Y2" s="17" t="s">
        <v>48</v>
      </c>
      <c r="Z2" s="17" t="s">
        <v>48</v>
      </c>
      <c r="AA2" s="17" t="s">
        <v>48</v>
      </c>
      <c r="AB2" s="17" t="s">
        <v>48</v>
      </c>
      <c r="AC2" s="17" t="s">
        <v>48</v>
      </c>
      <c r="AD2" s="17" t="s">
        <v>48</v>
      </c>
      <c r="AE2" s="17" t="s">
        <v>48</v>
      </c>
      <c r="AF2" s="17" t="s">
        <v>48</v>
      </c>
      <c r="AG2" s="17" t="s">
        <v>48</v>
      </c>
      <c r="AH2" s="17" t="s">
        <v>48</v>
      </c>
      <c r="AI2" s="17" t="s">
        <v>48</v>
      </c>
      <c r="AJ2" s="17" t="s">
        <v>48</v>
      </c>
      <c r="AK2" s="124"/>
      <c r="AL2" s="105"/>
      <c r="AM2" s="105"/>
      <c r="AN2" s="105"/>
      <c r="AO2" s="105"/>
      <c r="AP2" s="105"/>
      <c r="AQ2" s="107" t="s">
        <v>51</v>
      </c>
      <c r="AR2" s="105">
        <v>1.61E-2</v>
      </c>
      <c r="AS2" s="105">
        <f>AR2</f>
        <v>1.61E-2</v>
      </c>
      <c r="AT2" s="105">
        <f>AR2</f>
        <v>1.61E-2</v>
      </c>
      <c r="AU2" s="105">
        <f>AR2</f>
        <v>1.61E-2</v>
      </c>
      <c r="AV2" s="105"/>
      <c r="AW2" s="105"/>
      <c r="AX2" s="105">
        <v>1.72E-2</v>
      </c>
      <c r="AY2" s="108">
        <v>1.4500000000000001E-2</v>
      </c>
      <c r="AZ2" s="108">
        <v>3.4475999999999978E-4</v>
      </c>
      <c r="BA2" s="108">
        <v>0.02</v>
      </c>
      <c r="BB2" s="108">
        <v>2.41E-2</v>
      </c>
      <c r="BC2" s="108">
        <v>3.6181818181818186E-3</v>
      </c>
      <c r="BD2" s="108">
        <v>4.4999999999999997E-3</v>
      </c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52"/>
      <c r="BQ2" s="53"/>
      <c r="BR2" s="53"/>
      <c r="BS2" s="53"/>
      <c r="BT2" s="53"/>
      <c r="BU2" s="53"/>
      <c r="BV2" s="53"/>
      <c r="BW2" s="53"/>
      <c r="BX2" s="54" t="s">
        <v>78</v>
      </c>
      <c r="BY2" s="53"/>
      <c r="BZ2" s="56">
        <v>2.81E-2</v>
      </c>
      <c r="CA2" s="56">
        <v>2.41E-2</v>
      </c>
      <c r="CB2" s="53">
        <v>0.02</v>
      </c>
      <c r="CC2" s="53">
        <v>3.62E-3</v>
      </c>
      <c r="CD2" s="53">
        <v>0.02</v>
      </c>
      <c r="CE2" s="56">
        <v>2.5600000000000001E-2</v>
      </c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</row>
    <row r="3" spans="1:143" s="109" customFormat="1" ht="12.75" x14ac:dyDescent="0.2">
      <c r="A3" s="105"/>
      <c r="D3" s="14" t="s">
        <v>40</v>
      </c>
      <c r="E3" s="19" t="s">
        <v>0</v>
      </c>
      <c r="F3" s="19" t="s">
        <v>0</v>
      </c>
      <c r="G3" s="19" t="s">
        <v>0</v>
      </c>
      <c r="H3" s="19" t="s">
        <v>0</v>
      </c>
      <c r="I3" s="19" t="s">
        <v>0</v>
      </c>
      <c r="J3" s="19" t="s">
        <v>0</v>
      </c>
      <c r="K3" s="19" t="s">
        <v>0</v>
      </c>
      <c r="L3" s="19" t="s">
        <v>0</v>
      </c>
      <c r="M3" s="19" t="s">
        <v>0</v>
      </c>
      <c r="N3" s="19" t="s">
        <v>0</v>
      </c>
      <c r="O3" s="19" t="s">
        <v>0</v>
      </c>
      <c r="P3" s="19" t="s">
        <v>0</v>
      </c>
      <c r="Q3" s="19" t="s">
        <v>0</v>
      </c>
      <c r="R3" s="19" t="s">
        <v>0</v>
      </c>
      <c r="S3" s="19" t="s">
        <v>0</v>
      </c>
      <c r="T3" s="19" t="s">
        <v>0</v>
      </c>
      <c r="U3" s="19" t="s">
        <v>0</v>
      </c>
      <c r="V3" s="19" t="s">
        <v>0</v>
      </c>
      <c r="W3" s="20" t="s">
        <v>1</v>
      </c>
      <c r="X3" s="19" t="s">
        <v>1</v>
      </c>
      <c r="Y3" s="20" t="s">
        <v>1</v>
      </c>
      <c r="Z3" s="19" t="s">
        <v>1</v>
      </c>
      <c r="AA3" s="20" t="s">
        <v>1</v>
      </c>
      <c r="AB3" s="20" t="s">
        <v>1</v>
      </c>
      <c r="AC3" s="19" t="s">
        <v>1</v>
      </c>
      <c r="AD3" s="21" t="s">
        <v>1</v>
      </c>
      <c r="AE3" s="22" t="s">
        <v>1</v>
      </c>
      <c r="AF3" s="20" t="s">
        <v>1</v>
      </c>
      <c r="AG3" s="22" t="s">
        <v>1</v>
      </c>
      <c r="AH3" s="23" t="s">
        <v>1</v>
      </c>
      <c r="AI3" s="22" t="s">
        <v>1</v>
      </c>
      <c r="AJ3" s="23" t="s">
        <v>1</v>
      </c>
      <c r="AK3" s="124"/>
      <c r="AL3" s="105"/>
      <c r="AM3" s="105"/>
      <c r="AN3" s="105"/>
      <c r="AO3" s="105"/>
      <c r="AP3" s="105"/>
      <c r="AQ3" s="107" t="s">
        <v>52</v>
      </c>
      <c r="AR3" s="105">
        <v>3.1800000000000002E-2</v>
      </c>
      <c r="AS3" s="105">
        <f>AR3</f>
        <v>3.1800000000000002E-2</v>
      </c>
      <c r="AT3" s="105">
        <f>AR3</f>
        <v>3.1800000000000002E-2</v>
      </c>
      <c r="AU3" s="105">
        <f>AR3</f>
        <v>3.1800000000000002E-2</v>
      </c>
      <c r="AV3" s="105"/>
      <c r="AW3" s="105"/>
      <c r="AX3" s="105">
        <v>4.47E-3</v>
      </c>
      <c r="AY3" s="111">
        <v>3.1399999999999997E-2</v>
      </c>
      <c r="AZ3" s="111">
        <v>1.6121599999999999E-3</v>
      </c>
      <c r="BA3" s="111">
        <v>4.0699999999999998E-3</v>
      </c>
      <c r="BB3" s="111">
        <v>2.18E-2</v>
      </c>
      <c r="BC3" s="111">
        <v>2.4000000000000002E-3</v>
      </c>
      <c r="BD3" s="111">
        <v>6.0400000000000002E-2</v>
      </c>
      <c r="BE3" s="105"/>
      <c r="BF3" s="57" t="s">
        <v>82</v>
      </c>
      <c r="BG3" s="58"/>
      <c r="BH3" s="58"/>
      <c r="BI3" s="58"/>
      <c r="BJ3" s="58"/>
      <c r="BK3" s="58"/>
      <c r="BL3" s="58"/>
      <c r="BM3" s="58"/>
      <c r="BN3" s="59"/>
      <c r="BO3" s="50"/>
      <c r="BP3" s="52"/>
      <c r="BQ3" s="53"/>
      <c r="BR3" s="53"/>
      <c r="BS3" s="53"/>
      <c r="BT3" s="53"/>
      <c r="BU3" s="53"/>
      <c r="BV3" s="53"/>
      <c r="BW3" s="53"/>
      <c r="BX3" s="54" t="s">
        <v>90</v>
      </c>
      <c r="BY3" s="53"/>
      <c r="BZ3" s="56">
        <v>3.32E-2</v>
      </c>
      <c r="CA3" s="56">
        <v>2.18E-2</v>
      </c>
      <c r="CB3" s="53">
        <v>4.0699999999999998E-3</v>
      </c>
      <c r="CC3" s="53">
        <v>2.3999999999999998E-3</v>
      </c>
      <c r="CD3" s="53">
        <v>4.0699999999999998E-3</v>
      </c>
      <c r="CE3" s="56">
        <v>4.5690000000000001E-2</v>
      </c>
      <c r="CF3" s="105"/>
      <c r="CG3" s="112" t="s">
        <v>83</v>
      </c>
      <c r="CH3" s="113"/>
      <c r="CI3" s="113"/>
      <c r="CJ3" s="113"/>
      <c r="CK3" s="113"/>
      <c r="CL3" s="113"/>
      <c r="CM3" s="113"/>
      <c r="CN3" s="114"/>
      <c r="CO3" s="105"/>
      <c r="CP3" s="112" t="s">
        <v>84</v>
      </c>
      <c r="CQ3" s="113"/>
      <c r="CR3" s="113"/>
      <c r="CS3" s="113"/>
      <c r="CT3" s="113"/>
      <c r="CU3" s="114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</row>
    <row r="4" spans="1:143" s="109" customFormat="1" ht="15" customHeight="1" x14ac:dyDescent="0.2">
      <c r="A4" s="105"/>
      <c r="B4" s="24"/>
      <c r="C4" s="24"/>
      <c r="D4" s="14" t="s">
        <v>39</v>
      </c>
      <c r="E4" s="25" t="s">
        <v>2</v>
      </c>
      <c r="F4" s="25" t="s">
        <v>2</v>
      </c>
      <c r="G4" s="25" t="s">
        <v>3</v>
      </c>
      <c r="H4" s="25" t="s">
        <v>3</v>
      </c>
      <c r="I4" s="25" t="s">
        <v>4</v>
      </c>
      <c r="J4" s="25" t="s">
        <v>4</v>
      </c>
      <c r="K4" s="25" t="s">
        <v>5</v>
      </c>
      <c r="L4" s="25" t="s">
        <v>5</v>
      </c>
      <c r="M4" s="25" t="s">
        <v>6</v>
      </c>
      <c r="N4" s="25" t="s">
        <v>6</v>
      </c>
      <c r="O4" s="25" t="s">
        <v>11</v>
      </c>
      <c r="P4" s="25" t="s">
        <v>11</v>
      </c>
      <c r="Q4" s="25" t="s">
        <v>9</v>
      </c>
      <c r="R4" s="25" t="s">
        <v>9</v>
      </c>
      <c r="S4" s="25" t="s">
        <v>13</v>
      </c>
      <c r="T4" s="25" t="s">
        <v>13</v>
      </c>
      <c r="U4" s="25" t="s">
        <v>49</v>
      </c>
      <c r="V4" s="25" t="s">
        <v>49</v>
      </c>
      <c r="W4" s="26" t="s">
        <v>8</v>
      </c>
      <c r="X4" s="25" t="s">
        <v>16</v>
      </c>
      <c r="Y4" s="26" t="s">
        <v>15</v>
      </c>
      <c r="Z4" s="25" t="s">
        <v>7</v>
      </c>
      <c r="AA4" s="26" t="s">
        <v>91</v>
      </c>
      <c r="AB4" s="26" t="s">
        <v>12</v>
      </c>
      <c r="AC4" s="25" t="s">
        <v>10</v>
      </c>
      <c r="AD4" s="27" t="s">
        <v>18</v>
      </c>
      <c r="AE4" s="28" t="s">
        <v>17</v>
      </c>
      <c r="AF4" s="26" t="s">
        <v>14</v>
      </c>
      <c r="AG4" s="28" t="s">
        <v>43</v>
      </c>
      <c r="AH4" s="29" t="s">
        <v>44</v>
      </c>
      <c r="AI4" s="28" t="s">
        <v>47</v>
      </c>
      <c r="AJ4" s="29" t="s">
        <v>50</v>
      </c>
      <c r="AK4" s="124"/>
      <c r="AL4" s="105"/>
      <c r="AM4" s="105"/>
      <c r="AN4" s="105"/>
      <c r="AO4" s="105"/>
      <c r="AP4" s="105"/>
      <c r="AQ4" s="107" t="s">
        <v>53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60" t="s">
        <v>36</v>
      </c>
      <c r="BG4" s="61">
        <v>0.56999999999999995</v>
      </c>
      <c r="BH4" s="62"/>
      <c r="BI4" s="62"/>
      <c r="BJ4" s="62"/>
      <c r="BK4" s="62"/>
      <c r="BL4" s="62"/>
      <c r="BM4" s="62"/>
      <c r="BN4" s="63"/>
      <c r="BO4" s="50"/>
      <c r="BP4" s="52"/>
      <c r="BQ4" s="53"/>
      <c r="BR4" s="53"/>
      <c r="BS4" s="53"/>
      <c r="BT4" s="53"/>
      <c r="BU4" s="53"/>
      <c r="BV4" s="53"/>
      <c r="BW4" s="53"/>
      <c r="BX4" s="54" t="s">
        <v>89</v>
      </c>
      <c r="BY4" s="53"/>
      <c r="BZ4" s="56">
        <v>0</v>
      </c>
      <c r="CA4" s="56">
        <v>0</v>
      </c>
      <c r="CB4" s="53">
        <v>-3.2499999999999999E-3</v>
      </c>
      <c r="CC4" s="53">
        <v>-3.2499999999999999E-3</v>
      </c>
      <c r="CD4" s="53">
        <v>-3.2499999999999999E-3</v>
      </c>
      <c r="CE4" s="56">
        <v>0</v>
      </c>
      <c r="CF4" s="105"/>
      <c r="CG4" s="64" t="s">
        <v>113</v>
      </c>
      <c r="CN4" s="115"/>
      <c r="CO4" s="105"/>
      <c r="CP4" s="64" t="str">
        <f>+CG4</f>
        <v>From September 2014 OFPC</v>
      </c>
      <c r="CU4" s="115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</row>
    <row r="5" spans="1:143" s="116" customFormat="1" ht="12.75" x14ac:dyDescent="0.2">
      <c r="B5" s="24"/>
      <c r="C5" s="24"/>
      <c r="D5" s="24"/>
      <c r="E5" s="65"/>
      <c r="F5" s="3"/>
      <c r="G5" s="65"/>
      <c r="H5" s="3"/>
      <c r="I5" s="65"/>
      <c r="J5" s="3"/>
      <c r="K5" s="65"/>
      <c r="L5" s="3"/>
      <c r="M5" s="65"/>
      <c r="N5" s="3"/>
      <c r="O5" s="65"/>
      <c r="P5" s="3"/>
      <c r="Q5" s="65"/>
      <c r="R5" s="3"/>
      <c r="S5" s="65"/>
      <c r="T5" s="3"/>
      <c r="U5" s="65"/>
      <c r="V5" s="20"/>
      <c r="W5" s="20"/>
      <c r="X5" s="19"/>
      <c r="Y5" s="20"/>
      <c r="Z5" s="19"/>
      <c r="AA5" s="20"/>
      <c r="AB5" s="20"/>
      <c r="AC5" s="19"/>
      <c r="AD5" s="21"/>
      <c r="AE5" s="22"/>
      <c r="AF5" s="20"/>
      <c r="AG5" s="22"/>
      <c r="AH5" s="23"/>
      <c r="AI5" s="22"/>
      <c r="AJ5" s="23"/>
      <c r="AK5" s="124"/>
      <c r="AQ5" s="107" t="s">
        <v>54</v>
      </c>
      <c r="AR5" s="105"/>
      <c r="AS5" s="105"/>
      <c r="AT5" s="105">
        <v>1.0385200000000001</v>
      </c>
      <c r="AU5" s="105">
        <v>1.0385200000000001</v>
      </c>
      <c r="AY5" s="117" t="s">
        <v>92</v>
      </c>
      <c r="AZ5" s="117"/>
      <c r="BA5" s="117"/>
      <c r="BB5" s="117"/>
      <c r="BC5" s="117"/>
      <c r="BD5" s="117"/>
      <c r="BF5" s="60" t="s">
        <v>37</v>
      </c>
      <c r="BG5" s="61">
        <v>0.43</v>
      </c>
      <c r="BH5" s="62"/>
      <c r="BI5" s="62"/>
      <c r="BJ5" s="62"/>
      <c r="BK5" s="62"/>
      <c r="BL5" s="62"/>
      <c r="BM5" s="62"/>
      <c r="BN5" s="63"/>
      <c r="BO5" s="50"/>
      <c r="BP5" s="66"/>
      <c r="BQ5" s="67"/>
      <c r="BR5" s="67"/>
      <c r="BS5" s="67"/>
      <c r="BT5" s="67"/>
      <c r="BU5" s="67"/>
      <c r="BV5" s="67"/>
      <c r="BW5" s="67"/>
      <c r="BX5" s="54"/>
      <c r="BY5" s="53"/>
      <c r="BZ5" s="67"/>
      <c r="CA5" s="53"/>
      <c r="CB5" s="53"/>
      <c r="CC5" s="53"/>
      <c r="CD5" s="53"/>
      <c r="CE5" s="53"/>
      <c r="CG5" s="68"/>
      <c r="CH5" s="3"/>
      <c r="CI5" s="3"/>
      <c r="CJ5" s="3"/>
      <c r="CK5" s="3"/>
      <c r="CL5" s="3"/>
      <c r="CM5" s="3"/>
      <c r="CN5" s="69"/>
      <c r="CO5" s="3"/>
      <c r="CP5" s="118"/>
      <c r="CU5" s="119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</row>
    <row r="6" spans="1:143" s="4" customFormat="1" ht="25.5" customHeight="1" x14ac:dyDescent="0.25">
      <c r="B6" s="30"/>
      <c r="C6" s="31"/>
      <c r="D6" s="45"/>
      <c r="E6" s="70" t="s">
        <v>19</v>
      </c>
      <c r="F6" s="71"/>
      <c r="G6" s="70" t="s">
        <v>20</v>
      </c>
      <c r="H6" s="71"/>
      <c r="I6" s="70" t="s">
        <v>21</v>
      </c>
      <c r="J6" s="71"/>
      <c r="K6" s="70" t="s">
        <v>22</v>
      </c>
      <c r="L6" s="71"/>
      <c r="M6" s="70" t="s">
        <v>23</v>
      </c>
      <c r="N6" s="71"/>
      <c r="O6" s="70" t="s">
        <v>28</v>
      </c>
      <c r="P6" s="71"/>
      <c r="Q6" s="70" t="s">
        <v>25</v>
      </c>
      <c r="R6" s="71"/>
      <c r="S6" s="70" t="s">
        <v>30</v>
      </c>
      <c r="T6" s="71"/>
      <c r="U6" s="70" t="s">
        <v>49</v>
      </c>
      <c r="V6" s="71"/>
      <c r="W6" s="41" t="s">
        <v>27</v>
      </c>
      <c r="X6" s="10" t="s">
        <v>16</v>
      </c>
      <c r="Y6" s="41" t="s">
        <v>15</v>
      </c>
      <c r="Z6" s="10" t="s">
        <v>24</v>
      </c>
      <c r="AA6" s="41" t="s">
        <v>91</v>
      </c>
      <c r="AB6" s="41" t="s">
        <v>29</v>
      </c>
      <c r="AC6" s="10" t="s">
        <v>26</v>
      </c>
      <c r="AD6" s="32" t="s">
        <v>31</v>
      </c>
      <c r="AE6" s="11" t="s">
        <v>17</v>
      </c>
      <c r="AF6" s="41" t="s">
        <v>14</v>
      </c>
      <c r="AG6" s="11" t="s">
        <v>45</v>
      </c>
      <c r="AH6" s="12" t="s">
        <v>46</v>
      </c>
      <c r="AI6" s="11" t="s">
        <v>47</v>
      </c>
      <c r="AJ6" s="12" t="s">
        <v>50</v>
      </c>
      <c r="AK6" s="125"/>
      <c r="AR6" s="8"/>
      <c r="AS6" s="8"/>
      <c r="AT6" s="8"/>
      <c r="AU6" s="8"/>
      <c r="AV6" s="8"/>
      <c r="AY6" s="72" t="s">
        <v>94</v>
      </c>
      <c r="AZ6" s="55" t="s">
        <v>95</v>
      </c>
      <c r="BA6" s="72" t="s">
        <v>96</v>
      </c>
      <c r="BB6" s="55" t="s">
        <v>97</v>
      </c>
      <c r="BC6" s="55" t="s">
        <v>98</v>
      </c>
      <c r="BD6" s="55" t="s">
        <v>99</v>
      </c>
      <c r="BF6" s="60"/>
      <c r="BG6" s="61">
        <f>SUM(BG4:BG5)</f>
        <v>1</v>
      </c>
      <c r="BH6" s="62"/>
      <c r="BI6" s="62"/>
      <c r="BJ6" s="62"/>
      <c r="BK6" s="62"/>
      <c r="BL6" s="62"/>
      <c r="BM6" s="62"/>
      <c r="BN6" s="63"/>
      <c r="BO6" s="50"/>
      <c r="BP6" s="73" t="s">
        <v>100</v>
      </c>
      <c r="BQ6" s="74"/>
      <c r="BR6" s="74"/>
      <c r="BS6" s="53"/>
      <c r="BT6" s="75"/>
      <c r="BU6" s="75"/>
      <c r="BV6" s="75"/>
      <c r="BW6" s="75"/>
      <c r="BX6" s="54" t="s">
        <v>93</v>
      </c>
      <c r="BY6" s="53"/>
      <c r="BZ6" s="55" t="s">
        <v>101</v>
      </c>
      <c r="CA6" s="55" t="s">
        <v>97</v>
      </c>
      <c r="CB6" s="55" t="s">
        <v>102</v>
      </c>
      <c r="CC6" s="55" t="s">
        <v>98</v>
      </c>
      <c r="CD6" s="55" t="s">
        <v>96</v>
      </c>
      <c r="CE6" s="55" t="s">
        <v>103</v>
      </c>
      <c r="CG6" s="68" t="s">
        <v>65</v>
      </c>
      <c r="CH6" s="3" t="s">
        <v>66</v>
      </c>
      <c r="CI6" s="3" t="s">
        <v>67</v>
      </c>
      <c r="CJ6" s="3" t="s">
        <v>68</v>
      </c>
      <c r="CK6" s="3" t="s">
        <v>69</v>
      </c>
      <c r="CL6" s="3" t="s">
        <v>70</v>
      </c>
      <c r="CM6" s="3" t="s">
        <v>71</v>
      </c>
      <c r="CN6" s="69" t="s">
        <v>72</v>
      </c>
      <c r="CO6" s="3"/>
      <c r="CP6" s="76"/>
      <c r="CU6" s="77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s="3" customFormat="1" ht="13.5" x14ac:dyDescent="0.25">
      <c r="B7" s="33"/>
      <c r="C7" s="34"/>
      <c r="D7" s="33"/>
      <c r="E7" s="78" t="s">
        <v>32</v>
      </c>
      <c r="F7" s="79"/>
      <c r="G7" s="78" t="s">
        <v>32</v>
      </c>
      <c r="H7" s="79"/>
      <c r="I7" s="80" t="s">
        <v>32</v>
      </c>
      <c r="J7" s="79"/>
      <c r="K7" s="78" t="s">
        <v>32</v>
      </c>
      <c r="L7" s="79"/>
      <c r="M7" s="78" t="s">
        <v>32</v>
      </c>
      <c r="N7" s="79"/>
      <c r="O7" s="78" t="s">
        <v>32</v>
      </c>
      <c r="P7" s="79"/>
      <c r="Q7" s="78" t="s">
        <v>32</v>
      </c>
      <c r="R7" s="79"/>
      <c r="S7" s="78" t="s">
        <v>32</v>
      </c>
      <c r="T7" s="79"/>
      <c r="U7" s="78" t="s">
        <v>32</v>
      </c>
      <c r="V7" s="79"/>
      <c r="W7" s="40" t="s">
        <v>33</v>
      </c>
      <c r="X7" s="35" t="s">
        <v>33</v>
      </c>
      <c r="Y7" s="40" t="s">
        <v>33</v>
      </c>
      <c r="Z7" s="35" t="s">
        <v>33</v>
      </c>
      <c r="AA7" s="40" t="s">
        <v>33</v>
      </c>
      <c r="AB7" s="40" t="s">
        <v>33</v>
      </c>
      <c r="AC7" s="35" t="s">
        <v>33</v>
      </c>
      <c r="AD7" s="36" t="s">
        <v>33</v>
      </c>
      <c r="AE7" s="37" t="s">
        <v>33</v>
      </c>
      <c r="AF7" s="40" t="s">
        <v>33</v>
      </c>
      <c r="AG7" s="37" t="s">
        <v>33</v>
      </c>
      <c r="AH7" s="38" t="s">
        <v>33</v>
      </c>
      <c r="AI7" s="37" t="s">
        <v>33</v>
      </c>
      <c r="AJ7" s="38" t="s">
        <v>33</v>
      </c>
      <c r="AK7" s="126"/>
      <c r="AY7" s="117" t="s">
        <v>104</v>
      </c>
      <c r="AZ7" s="117"/>
      <c r="BA7" s="117"/>
      <c r="BB7" s="117"/>
      <c r="BC7" s="117"/>
      <c r="BD7" s="117"/>
      <c r="BF7" s="81" t="s">
        <v>62</v>
      </c>
      <c r="BG7" s="82" t="s">
        <v>3</v>
      </c>
      <c r="BH7" s="82" t="s">
        <v>61</v>
      </c>
      <c r="BI7" s="82" t="s">
        <v>6</v>
      </c>
      <c r="BJ7" s="82" t="s">
        <v>9</v>
      </c>
      <c r="BK7" s="82" t="s">
        <v>5</v>
      </c>
      <c r="BL7" s="82" t="s">
        <v>49</v>
      </c>
      <c r="BM7" s="82" t="s">
        <v>28</v>
      </c>
      <c r="BN7" s="83" t="s">
        <v>73</v>
      </c>
      <c r="BO7" s="51"/>
      <c r="BP7" s="84" t="s">
        <v>85</v>
      </c>
      <c r="BQ7" s="85"/>
      <c r="BR7" s="85"/>
      <c r="BS7" s="85"/>
      <c r="BT7" s="85"/>
      <c r="BU7" s="85"/>
      <c r="BV7" s="85"/>
      <c r="BW7" s="85"/>
      <c r="BX7" s="53"/>
      <c r="BY7" s="86" t="s">
        <v>86</v>
      </c>
      <c r="BZ7" s="53"/>
      <c r="CA7" s="53"/>
      <c r="CB7" s="53"/>
      <c r="CC7" s="53"/>
      <c r="CD7" s="53"/>
      <c r="CE7" s="53"/>
      <c r="CG7" s="68" t="s">
        <v>63</v>
      </c>
      <c r="CI7" s="3" t="s">
        <v>63</v>
      </c>
      <c r="CK7" s="3" t="s">
        <v>63</v>
      </c>
      <c r="CM7" s="3" t="s">
        <v>64</v>
      </c>
      <c r="CN7" s="69"/>
      <c r="CP7" s="87" t="s">
        <v>74</v>
      </c>
      <c r="CQ7" s="88" t="s">
        <v>74</v>
      </c>
      <c r="CR7" s="88" t="s">
        <v>74</v>
      </c>
      <c r="CS7" s="88" t="s">
        <v>74</v>
      </c>
      <c r="CT7" s="88" t="s">
        <v>75</v>
      </c>
      <c r="CU7" s="89" t="s">
        <v>76</v>
      </c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</row>
    <row r="8" spans="1:143" s="3" customFormat="1" ht="33.75" x14ac:dyDescent="0.2">
      <c r="B8" s="33" t="s">
        <v>34</v>
      </c>
      <c r="C8" s="33" t="s">
        <v>35</v>
      </c>
      <c r="D8" s="39" t="s">
        <v>42</v>
      </c>
      <c r="E8" s="3" t="s">
        <v>36</v>
      </c>
      <c r="F8" s="3" t="s">
        <v>37</v>
      </c>
      <c r="G8" s="65" t="s">
        <v>36</v>
      </c>
      <c r="H8" s="20" t="s">
        <v>37</v>
      </c>
      <c r="I8" s="3" t="s">
        <v>36</v>
      </c>
      <c r="J8" s="3" t="s">
        <v>37</v>
      </c>
      <c r="K8" s="65" t="s">
        <v>36</v>
      </c>
      <c r="L8" s="20" t="s">
        <v>37</v>
      </c>
      <c r="M8" s="3" t="s">
        <v>36</v>
      </c>
      <c r="N8" s="3" t="s">
        <v>37</v>
      </c>
      <c r="O8" s="65" t="s">
        <v>36</v>
      </c>
      <c r="P8" s="20" t="s">
        <v>37</v>
      </c>
      <c r="Q8" s="3" t="s">
        <v>36</v>
      </c>
      <c r="R8" s="3" t="s">
        <v>37</v>
      </c>
      <c r="S8" s="65" t="s">
        <v>36</v>
      </c>
      <c r="T8" s="20" t="s">
        <v>37</v>
      </c>
      <c r="U8" s="3" t="s">
        <v>36</v>
      </c>
      <c r="V8" s="20" t="s">
        <v>37</v>
      </c>
      <c r="W8" s="20" t="s">
        <v>38</v>
      </c>
      <c r="X8" s="19" t="s">
        <v>38</v>
      </c>
      <c r="Y8" s="20" t="s">
        <v>38</v>
      </c>
      <c r="Z8" s="19" t="s">
        <v>38</v>
      </c>
      <c r="AA8" s="20" t="s">
        <v>38</v>
      </c>
      <c r="AB8" s="20" t="s">
        <v>38</v>
      </c>
      <c r="AC8" s="19" t="s">
        <v>38</v>
      </c>
      <c r="AD8" s="21" t="s">
        <v>38</v>
      </c>
      <c r="AE8" s="22" t="s">
        <v>38</v>
      </c>
      <c r="AF8" s="20" t="s">
        <v>38</v>
      </c>
      <c r="AG8" s="22" t="s">
        <v>38</v>
      </c>
      <c r="AH8" s="23" t="s">
        <v>38</v>
      </c>
      <c r="AI8" s="22" t="s">
        <v>38</v>
      </c>
      <c r="AJ8" s="23" t="s">
        <v>38</v>
      </c>
      <c r="AK8" s="126"/>
      <c r="AR8" s="3" t="s">
        <v>55</v>
      </c>
      <c r="AS8" s="3" t="s">
        <v>56</v>
      </c>
      <c r="AT8" s="3" t="s">
        <v>57</v>
      </c>
      <c r="AU8" s="3" t="s">
        <v>58</v>
      </c>
      <c r="AV8" s="3" t="s">
        <v>59</v>
      </c>
      <c r="AX8" s="3" t="s">
        <v>60</v>
      </c>
      <c r="AY8" s="90" t="s">
        <v>105</v>
      </c>
      <c r="AZ8" s="90" t="s">
        <v>106</v>
      </c>
      <c r="BA8" s="90" t="s">
        <v>107</v>
      </c>
      <c r="BB8" s="90" t="s">
        <v>108</v>
      </c>
      <c r="BC8" s="90" t="s">
        <v>109</v>
      </c>
      <c r="BD8" s="90" t="s">
        <v>110</v>
      </c>
      <c r="BF8" s="81" t="s">
        <v>38</v>
      </c>
      <c r="BG8" s="82" t="s">
        <v>38</v>
      </c>
      <c r="BH8" s="82" t="s">
        <v>38</v>
      </c>
      <c r="BI8" s="82" t="s">
        <v>38</v>
      </c>
      <c r="BJ8" s="82" t="s">
        <v>38</v>
      </c>
      <c r="BK8" s="82" t="s">
        <v>38</v>
      </c>
      <c r="BL8" s="82" t="s">
        <v>38</v>
      </c>
      <c r="BM8" s="82" t="s">
        <v>38</v>
      </c>
      <c r="BN8" s="83" t="s">
        <v>38</v>
      </c>
      <c r="BO8" s="51"/>
      <c r="BP8" s="91"/>
      <c r="BQ8" s="92" t="str">
        <f>CB8</f>
        <v>Hunter / Huntington</v>
      </c>
      <c r="BR8" s="92" t="str">
        <f>CC8</f>
        <v>Bridger</v>
      </c>
      <c r="BS8" s="92" t="str">
        <f>CD8</f>
        <v>Naughton</v>
      </c>
      <c r="BT8" s="92" t="str">
        <f>CA8</f>
        <v>Johnston</v>
      </c>
      <c r="BU8" s="92" t="str">
        <f>CE8</f>
        <v>Wyodak</v>
      </c>
      <c r="BV8" s="92" t="str">
        <f>BZ8</f>
        <v>Cholla</v>
      </c>
      <c r="BW8" s="93"/>
      <c r="BX8" s="53"/>
      <c r="BY8" s="53"/>
      <c r="BZ8" s="92" t="s">
        <v>81</v>
      </c>
      <c r="CA8" s="92" t="s">
        <v>88</v>
      </c>
      <c r="CB8" s="92" t="s">
        <v>87</v>
      </c>
      <c r="CC8" s="92" t="s">
        <v>79</v>
      </c>
      <c r="CD8" s="92" t="s">
        <v>111</v>
      </c>
      <c r="CE8" s="92" t="s">
        <v>80</v>
      </c>
      <c r="CG8" s="68" t="s">
        <v>65</v>
      </c>
      <c r="CH8" s="3" t="s">
        <v>66</v>
      </c>
      <c r="CI8" s="3" t="s">
        <v>67</v>
      </c>
      <c r="CJ8" s="3" t="s">
        <v>68</v>
      </c>
      <c r="CK8" s="3" t="s">
        <v>69</v>
      </c>
      <c r="CL8" s="3" t="s">
        <v>70</v>
      </c>
      <c r="CM8" s="3" t="s">
        <v>71</v>
      </c>
      <c r="CN8" s="69" t="s">
        <v>72</v>
      </c>
      <c r="CP8" s="121" t="s">
        <v>14</v>
      </c>
      <c r="CQ8" s="122" t="s">
        <v>45</v>
      </c>
      <c r="CR8" s="122" t="s">
        <v>46</v>
      </c>
      <c r="CS8" s="122" t="s">
        <v>91</v>
      </c>
      <c r="CT8" s="122" t="s">
        <v>47</v>
      </c>
      <c r="CU8" s="89" t="s">
        <v>77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</row>
    <row r="9" spans="1:143" ht="12.75" x14ac:dyDescent="0.2">
      <c r="A9" s="3">
        <f t="shared" ref="A9:A61" si="0">YEAR(D9)</f>
        <v>2015</v>
      </c>
      <c r="B9" s="43">
        <v>42005</v>
      </c>
      <c r="C9" s="43">
        <v>42035</v>
      </c>
      <c r="D9" s="44">
        <f t="shared" ref="D9:D62" si="1">+B9</f>
        <v>42005</v>
      </c>
      <c r="E9" s="94">
        <v>47.795699999999997</v>
      </c>
      <c r="F9" s="46">
        <v>38.819119999999998</v>
      </c>
      <c r="G9" s="94">
        <v>41.299079999999996</v>
      </c>
      <c r="H9" s="46">
        <v>39.161239999999999</v>
      </c>
      <c r="I9" s="94">
        <v>44.326720000000002</v>
      </c>
      <c r="J9" s="46">
        <v>35.757890000000003</v>
      </c>
      <c r="K9" s="94">
        <v>48.495699999999999</v>
      </c>
      <c r="L9" s="46">
        <v>42.963320000000003</v>
      </c>
      <c r="M9" s="94">
        <v>48.494970000000002</v>
      </c>
      <c r="N9" s="46">
        <v>42.961849999999998</v>
      </c>
      <c r="O9" s="94">
        <f t="shared" ref="O9:O72" si="2">G9+CG9</f>
        <v>40.799079999999996</v>
      </c>
      <c r="P9" s="46">
        <f t="shared" ref="P9:P72" si="3">H9+CH9</f>
        <v>38.661239999999999</v>
      </c>
      <c r="Q9" s="94">
        <f t="shared" ref="Q9:Q72" si="4">G9+CI9</f>
        <v>40.799079999999996</v>
      </c>
      <c r="R9" s="46">
        <f t="shared" ref="R9:R72" si="5">H9+CJ9</f>
        <v>38.661239999999999</v>
      </c>
      <c r="S9" s="94">
        <f t="shared" ref="S9:S72" si="6">G9+CK9</f>
        <v>43.799079999999996</v>
      </c>
      <c r="T9" s="46">
        <f t="shared" ref="T9:T72" si="7">H9+CL9</f>
        <v>40.911240000000006</v>
      </c>
      <c r="U9" s="94">
        <f t="shared" ref="U9:U72" si="8">E9+CM9</f>
        <v>48.965449999999997</v>
      </c>
      <c r="V9" s="95">
        <f t="shared" ref="V9:V72" si="9">F9+CN9</f>
        <v>39.709869999999995</v>
      </c>
      <c r="W9" s="96">
        <v>4.613865448309892</v>
      </c>
      <c r="X9" s="96">
        <v>4.9796176578508664</v>
      </c>
      <c r="Y9" s="96">
        <v>4.5882926710787482</v>
      </c>
      <c r="Z9" s="96">
        <v>4.5964396514635038</v>
      </c>
      <c r="AA9" s="96">
        <v>4.5405089337205817</v>
      </c>
      <c r="AB9" s="96">
        <v>4.7973952981416561</v>
      </c>
      <c r="AC9" s="96">
        <v>4.8337541351559175</v>
      </c>
      <c r="AD9" s="96">
        <v>4.9011632982549544</v>
      </c>
      <c r="AE9" s="96">
        <v>4.2415494885521978</v>
      </c>
      <c r="AF9" s="96">
        <f t="shared" ref="AF9:AF72" si="10">+$Z9*$CP9</f>
        <v>4.9597229800413363</v>
      </c>
      <c r="AG9" s="96">
        <f t="shared" ref="AG9:AG72" si="11">+$Z9*$CQ9</f>
        <v>4.732910602756232</v>
      </c>
      <c r="AH9" s="96">
        <f t="shared" ref="AH9:AH72" si="12">+$Z9*$CR9</f>
        <v>4.6934927635850299</v>
      </c>
      <c r="AI9" s="96">
        <f t="shared" ref="AI9:AI72" si="13">+$AD9*$CT9</f>
        <v>5.2461744888826036</v>
      </c>
      <c r="AJ9" s="96">
        <f t="shared" ref="AJ9:AJ72" si="14">+AC9*CU9</f>
        <v>4.7321326576437741</v>
      </c>
      <c r="AK9" s="127"/>
      <c r="AL9" s="1"/>
      <c r="AM9" s="13"/>
      <c r="AN9" s="13"/>
      <c r="AO9" s="13"/>
      <c r="AP9" s="13"/>
      <c r="AQ9" s="13"/>
      <c r="AR9" s="8">
        <f t="shared" ref="AR9:AR72" si="15">AC9*(1/(1-AR$2))+AR$3</f>
        <v>4.9446510368491889</v>
      </c>
      <c r="AS9" s="8">
        <f t="shared" ref="AS9:AS72" si="16">AD9*(1/(1-AS$2))+AS$3</f>
        <v>5.0131632465239901</v>
      </c>
      <c r="AT9" s="8">
        <f t="shared" ref="AT9:AT72" si="17">(AC9+AT$3)*AT$5+((1/(1-AT$2)-1)*AC9+AT$4*AC9)</f>
        <v>5.1320721821353956</v>
      </c>
      <c r="AU9" s="8">
        <f t="shared" ref="AU9:AU72" si="18">(AD9+AU$3)*AU$5+((1/(1-AU$2)-1)*AD9+AU$4*AD9)</f>
        <v>5.2031809927727712</v>
      </c>
      <c r="AV9" s="8">
        <f t="shared" ref="AV9:AV64" si="19">(AR9+AS9+AT9+AU9)/4</f>
        <v>5.0732668645703365</v>
      </c>
      <c r="AW9" s="8"/>
      <c r="AX9" s="8">
        <f t="shared" ref="AX9:AX72" si="20">(Z9*(1/(1-$AX$2))+0.00447)</f>
        <v>4.6813520222461378</v>
      </c>
      <c r="AY9" s="8">
        <f t="shared" ref="AY9:AY72" si="21">AC9*(1/(1-AY$2))+AY$3</f>
        <v>4.9362748200465925</v>
      </c>
      <c r="AZ9" s="8">
        <f t="shared" ref="AZ9:AZ72" si="22">AB9*(1/(1-AZ$2))+AZ$3</f>
        <v>4.8006619785571019</v>
      </c>
      <c r="BA9" s="8">
        <v>4.6902923138228401</v>
      </c>
      <c r="BB9" s="8">
        <f t="shared" ref="BB9:BB72" si="23">AA9*(1/(1-BB$2))+BB$3</f>
        <v>4.6744374974081175</v>
      </c>
      <c r="BC9" s="8">
        <v>4.6115746996414497</v>
      </c>
      <c r="BD9" s="8">
        <f t="shared" ref="BD9:BD72" si="24">Z9*(1/(1-BD$2))+BD$3</f>
        <v>4.6776171285419421</v>
      </c>
      <c r="BE9" s="5"/>
      <c r="BF9" s="60">
        <f t="shared" ref="BF9:BF72" si="25">+$E9*$BG$4+$F9*$BG$5</f>
        <v>43.935770599999998</v>
      </c>
      <c r="BG9" s="62">
        <f t="shared" ref="BG9:BG72" si="26">+$G9*$BG$4+$H9*$BG$5</f>
        <v>40.379808799999992</v>
      </c>
      <c r="BH9" s="62">
        <f t="shared" ref="BH9:BH72" si="27">+$I9*$BG$4+$J9*$BG$5</f>
        <v>40.642123099999999</v>
      </c>
      <c r="BI9" s="62">
        <f t="shared" ref="BI9:BI72" si="28">+$M9*$BG$4+$N9*$BG$5</f>
        <v>46.115728399999995</v>
      </c>
      <c r="BJ9" s="62">
        <f t="shared" ref="BJ9:BJ72" si="29">+$Q9*$BG$4+$R9*$BG$5</f>
        <v>39.879808799999992</v>
      </c>
      <c r="BK9" s="62">
        <f t="shared" ref="BK9:BK72" si="30">+$K9*$BG$4+$L9*$BG$5</f>
        <v>46.116776600000001</v>
      </c>
      <c r="BL9" s="62">
        <f t="shared" ref="BL9:BL72" si="31">+$U9*$BG$4+$V9*$BG$5</f>
        <v>44.985550599999996</v>
      </c>
      <c r="BM9" s="62">
        <f t="shared" ref="BM9:BM72" si="32">+$O9*$BG$4+$P9*$BG$5</f>
        <v>39.879808799999992</v>
      </c>
      <c r="BN9" s="63">
        <f t="shared" ref="BN9:BN72" si="33">+$S9*$BG$4+$T9*$BG$5</f>
        <v>42.557308800000001</v>
      </c>
      <c r="BO9" s="50"/>
      <c r="BP9" s="52">
        <v>2015</v>
      </c>
      <c r="BQ9" s="56">
        <f t="shared" ref="BQ9:BQ29" si="34">AVERAGEIF($BX$9:$BX$260,$BP9,BZ$9:BZ$260)</f>
        <v>4.3347142565172829</v>
      </c>
      <c r="BR9" s="56">
        <f t="shared" ref="BR9:BR29" si="35">AVERAGEIF($BX$9:$BX$260,$BP9,CA$9:CA$260)</f>
        <v>4.1947960659346402</v>
      </c>
      <c r="BS9" s="56">
        <f t="shared" ref="BS9:BS29" si="36">AVERAGEIF($BX$9:$BX$260,$BP9,CB$9:CB$260)</f>
        <v>4.2550139232971977</v>
      </c>
      <c r="BT9" s="56">
        <f t="shared" ref="BT9:BT29" si="37">AVERAGEIF($BX$9:$BX$260,$BP9,CC$9:CC$260)</f>
        <v>4.1834604837825466</v>
      </c>
      <c r="BU9" s="56">
        <f t="shared" ref="BU9:BU29" si="38">AVERAGEIF($BX$9:$BX$260,$BP9,CD$9:CD$260)</f>
        <v>4.2550139232971977</v>
      </c>
      <c r="BV9" s="56">
        <f t="shared" ref="BV9:BV29" si="39">AVERAGEIF($BX$9:$BX$260,$BP9,CE$9:CE$260)</f>
        <v>4.2251100130804762</v>
      </c>
      <c r="BW9" s="56"/>
      <c r="BX9" s="53">
        <f t="shared" ref="BX9:BX61" si="40">YEAR($BY9)</f>
        <v>2015</v>
      </c>
      <c r="BY9" s="97">
        <f t="shared" ref="BY9:BY72" si="41">+D9</f>
        <v>42005</v>
      </c>
      <c r="BZ9" s="56">
        <f t="shared" ref="BZ9:BZ61" si="42">(($Y9+BZ$4)*(1/(1-BZ$2))+BZ$3)</f>
        <v>4.7541514055754179</v>
      </c>
      <c r="CA9" s="56">
        <f t="shared" ref="CA9:CA61" si="43">(($AA9+CA$4)*(1/(1-CA$2))+CA$3)</f>
        <v>4.6744374974081175</v>
      </c>
      <c r="CB9" s="56">
        <v>4.6869759872922279</v>
      </c>
      <c r="CC9" s="56">
        <v>4.60832130266202</v>
      </c>
      <c r="CD9" s="56">
        <v>4.6869759872922279</v>
      </c>
      <c r="CE9" s="56">
        <f t="shared" ref="CE9:CE61" si="44">(($AA9+CE$4)*(1/(1-CE$2))+CE$3)</f>
        <v>4.7054898088265409</v>
      </c>
      <c r="CF9" s="1"/>
      <c r="CG9" s="98">
        <v>-0.5</v>
      </c>
      <c r="CH9" s="99">
        <v>-0.5</v>
      </c>
      <c r="CI9" s="99">
        <v>-0.5</v>
      </c>
      <c r="CJ9" s="99">
        <v>-0.5</v>
      </c>
      <c r="CK9" s="99">
        <v>2.5</v>
      </c>
      <c r="CL9" s="99">
        <v>1.7500000000000036</v>
      </c>
      <c r="CM9" s="99">
        <v>1.1697500000000005</v>
      </c>
      <c r="CN9" s="100">
        <v>0.89074999999999704</v>
      </c>
      <c r="CO9" s="13"/>
      <c r="CP9" s="101">
        <v>1.0790358094796617</v>
      </c>
      <c r="CQ9" s="102">
        <v>1.0296905782825356</v>
      </c>
      <c r="CR9" s="102">
        <v>1.0211148452891412</v>
      </c>
      <c r="CS9" s="102">
        <v>0.98783173021207549</v>
      </c>
      <c r="CT9" s="102">
        <v>1.0703937350445942</v>
      </c>
      <c r="CU9" s="103">
        <v>0.97897669706180335</v>
      </c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</row>
    <row r="10" spans="1:143" ht="12.75" x14ac:dyDescent="0.2">
      <c r="A10" s="3">
        <f t="shared" si="0"/>
        <v>2015</v>
      </c>
      <c r="B10" s="43">
        <v>42036</v>
      </c>
      <c r="C10" s="43">
        <v>42063</v>
      </c>
      <c r="D10" s="44">
        <f t="shared" si="1"/>
        <v>42036</v>
      </c>
      <c r="E10" s="94">
        <v>44.531140000000001</v>
      </c>
      <c r="F10" s="46">
        <v>36.787559999999999</v>
      </c>
      <c r="G10" s="94">
        <v>40.425379999999997</v>
      </c>
      <c r="H10" s="46">
        <v>37.353619999999999</v>
      </c>
      <c r="I10" s="94">
        <v>41.186039999999998</v>
      </c>
      <c r="J10" s="46">
        <v>33.796939999999999</v>
      </c>
      <c r="K10" s="94">
        <v>46.079610000000002</v>
      </c>
      <c r="L10" s="46">
        <v>40.647069999999999</v>
      </c>
      <c r="M10" s="94">
        <v>46.051290000000002</v>
      </c>
      <c r="N10" s="46">
        <v>40.645600000000002</v>
      </c>
      <c r="O10" s="94">
        <f t="shared" si="2"/>
        <v>39.425379999999997</v>
      </c>
      <c r="P10" s="46">
        <f t="shared" si="3"/>
        <v>36.103619999999999</v>
      </c>
      <c r="Q10" s="94">
        <f t="shared" si="4"/>
        <v>40.425379999999997</v>
      </c>
      <c r="R10" s="46">
        <f t="shared" si="5"/>
        <v>36.853619999999999</v>
      </c>
      <c r="S10" s="94">
        <f t="shared" si="6"/>
        <v>42.925379999999997</v>
      </c>
      <c r="T10" s="46">
        <f t="shared" si="7"/>
        <v>39.603619999999999</v>
      </c>
      <c r="U10" s="94">
        <f t="shared" si="8"/>
        <v>46.66827</v>
      </c>
      <c r="V10" s="95">
        <f t="shared" si="9"/>
        <v>38.482559999999999</v>
      </c>
      <c r="W10" s="96">
        <v>4.5040115090644175</v>
      </c>
      <c r="X10" s="96">
        <v>4.7330575981931116</v>
      </c>
      <c r="Y10" s="96">
        <v>4.4403797530956508</v>
      </c>
      <c r="Z10" s="96">
        <v>4.4508571938978143</v>
      </c>
      <c r="AA10" s="96">
        <v>4.3962103270410235</v>
      </c>
      <c r="AB10" s="96">
        <v>4.6305694092378777</v>
      </c>
      <c r="AC10" s="96">
        <v>4.6671638050758428</v>
      </c>
      <c r="AD10" s="96">
        <v>4.6265140493799661</v>
      </c>
      <c r="AE10" s="96">
        <v>4.1161671242118354</v>
      </c>
      <c r="AF10" s="96">
        <f t="shared" si="10"/>
        <v>4.8043443555085945</v>
      </c>
      <c r="AG10" s="96">
        <f t="shared" si="11"/>
        <v>4.5837791919475688</v>
      </c>
      <c r="AH10" s="96">
        <f t="shared" si="12"/>
        <v>4.5455784297829176</v>
      </c>
      <c r="AI10" s="96">
        <f t="shared" si="13"/>
        <v>4.9536455336224856</v>
      </c>
      <c r="AJ10" s="96">
        <f t="shared" si="14"/>
        <v>4.566095315271224</v>
      </c>
      <c r="AK10" s="127"/>
      <c r="AL10" s="1"/>
      <c r="AM10" s="13"/>
      <c r="AN10" s="13"/>
      <c r="AO10" s="13"/>
      <c r="AP10" s="13"/>
      <c r="AQ10" s="13"/>
      <c r="AR10" s="8">
        <f t="shared" si="15"/>
        <v>4.7753347139707714</v>
      </c>
      <c r="AS10" s="8">
        <f t="shared" si="16"/>
        <v>4.734019787966222</v>
      </c>
      <c r="AT10" s="8">
        <f t="shared" si="17"/>
        <v>4.9563387997422943</v>
      </c>
      <c r="AU10" s="8">
        <f t="shared" si="18"/>
        <v>4.9134580451483387</v>
      </c>
      <c r="AV10" s="8">
        <f t="shared" si="19"/>
        <v>4.8447878367069066</v>
      </c>
      <c r="AW10" s="8"/>
      <c r="AX10" s="8">
        <f t="shared" si="20"/>
        <v>4.5332217235427503</v>
      </c>
      <c r="AY10" s="8">
        <f t="shared" si="21"/>
        <v>4.7672333892195251</v>
      </c>
      <c r="AZ10" s="8">
        <f t="shared" si="22"/>
        <v>4.6337785549241923</v>
      </c>
      <c r="BA10" s="8">
        <v>4.541724899622535</v>
      </c>
      <c r="BB10" s="8">
        <f t="shared" si="23"/>
        <v>4.5265754145312265</v>
      </c>
      <c r="BC10" s="8">
        <v>4.4654499277322426</v>
      </c>
      <c r="BD10" s="8">
        <f t="shared" si="24"/>
        <v>4.531376588546272</v>
      </c>
      <c r="BE10" s="5"/>
      <c r="BF10" s="60">
        <f t="shared" si="25"/>
        <v>41.201400599999999</v>
      </c>
      <c r="BG10" s="62">
        <f t="shared" si="26"/>
        <v>39.104523199999996</v>
      </c>
      <c r="BH10" s="62">
        <f t="shared" si="27"/>
        <v>38.008727</v>
      </c>
      <c r="BI10" s="62">
        <f t="shared" si="28"/>
        <v>43.726843299999999</v>
      </c>
      <c r="BJ10" s="62">
        <f t="shared" si="29"/>
        <v>38.889523199999999</v>
      </c>
      <c r="BK10" s="62">
        <f t="shared" si="30"/>
        <v>43.743617799999996</v>
      </c>
      <c r="BL10" s="62">
        <f t="shared" si="31"/>
        <v>43.148414699999996</v>
      </c>
      <c r="BM10" s="62">
        <f t="shared" si="32"/>
        <v>37.997023200000001</v>
      </c>
      <c r="BN10" s="63">
        <f t="shared" si="33"/>
        <v>41.497023199999994</v>
      </c>
      <c r="BO10" s="50"/>
      <c r="BP10" s="52">
        <v>2016</v>
      </c>
      <c r="BQ10" s="56">
        <f t="shared" si="34"/>
        <v>4.3082662417176278</v>
      </c>
      <c r="BR10" s="56">
        <f t="shared" si="35"/>
        <v>4.1296605938405229</v>
      </c>
      <c r="BS10" s="56">
        <f t="shared" si="36"/>
        <v>4.2188344256468717</v>
      </c>
      <c r="BT10" s="56">
        <f t="shared" si="37"/>
        <v>4.1478757593829014</v>
      </c>
      <c r="BU10" s="56">
        <f t="shared" si="38"/>
        <v>4.2188344256468717</v>
      </c>
      <c r="BV10" s="56">
        <f t="shared" si="39"/>
        <v>4.1598742708630594</v>
      </c>
      <c r="BW10" s="56"/>
      <c r="BX10" s="53">
        <f t="shared" si="40"/>
        <v>2015</v>
      </c>
      <c r="BY10" s="97">
        <f t="shared" si="41"/>
        <v>42036</v>
      </c>
      <c r="BZ10" s="56">
        <f t="shared" si="42"/>
        <v>4.6019619642922631</v>
      </c>
      <c r="CA10" s="56">
        <f t="shared" si="43"/>
        <v>4.5265754145312265</v>
      </c>
      <c r="CB10" s="56">
        <v>4.5384085730919219</v>
      </c>
      <c r="CC10" s="56">
        <v>4.4621962641061481</v>
      </c>
      <c r="CD10" s="56">
        <v>4.5384085730919219</v>
      </c>
      <c r="CE10" s="56">
        <f t="shared" si="44"/>
        <v>4.5574001057481759</v>
      </c>
      <c r="CF10" s="1"/>
      <c r="CG10" s="98">
        <v>-1</v>
      </c>
      <c r="CH10" s="99">
        <v>-1.25</v>
      </c>
      <c r="CI10" s="99">
        <v>0</v>
      </c>
      <c r="CJ10" s="99">
        <v>-0.5</v>
      </c>
      <c r="CK10" s="99">
        <v>2.5</v>
      </c>
      <c r="CL10" s="99">
        <v>2.25</v>
      </c>
      <c r="CM10" s="99">
        <v>2.1371299999999991</v>
      </c>
      <c r="CN10" s="100">
        <v>1.6950000000000003</v>
      </c>
      <c r="CO10" s="13"/>
      <c r="CP10" s="101">
        <v>1.0794200187090739</v>
      </c>
      <c r="CQ10" s="102">
        <v>1.0298643592142189</v>
      </c>
      <c r="CR10" s="102">
        <v>1.0212815715622077</v>
      </c>
      <c r="CS10" s="102">
        <v>0.98772217025257247</v>
      </c>
      <c r="CT10" s="102">
        <v>1.0707079846188645</v>
      </c>
      <c r="CU10" s="103">
        <v>0.978344773394347</v>
      </c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</row>
    <row r="11" spans="1:143" ht="12.75" x14ac:dyDescent="0.2">
      <c r="A11" s="3">
        <f t="shared" si="0"/>
        <v>2015</v>
      </c>
      <c r="B11" s="43">
        <v>42064</v>
      </c>
      <c r="C11" s="43">
        <v>42094</v>
      </c>
      <c r="D11" s="44">
        <f t="shared" si="1"/>
        <v>42064</v>
      </c>
      <c r="E11" s="94">
        <v>37.661569999999998</v>
      </c>
      <c r="F11" s="46">
        <v>32.403460000000003</v>
      </c>
      <c r="G11" s="94">
        <v>37.825380000000003</v>
      </c>
      <c r="H11" s="46">
        <v>33.953240000000001</v>
      </c>
      <c r="I11" s="94">
        <v>34.618720000000003</v>
      </c>
      <c r="J11" s="46">
        <v>29.59197</v>
      </c>
      <c r="K11" s="94">
        <v>40.586910000000003</v>
      </c>
      <c r="L11" s="46">
        <v>37.005830000000003</v>
      </c>
      <c r="M11" s="94">
        <v>40.792789999999997</v>
      </c>
      <c r="N11" s="46">
        <v>36.806690000000003</v>
      </c>
      <c r="O11" s="94">
        <f t="shared" si="2"/>
        <v>36.825380000000003</v>
      </c>
      <c r="P11" s="46">
        <f t="shared" si="3"/>
        <v>32.453240000000001</v>
      </c>
      <c r="Q11" s="94">
        <f t="shared" si="4"/>
        <v>37.825380000000003</v>
      </c>
      <c r="R11" s="46">
        <f t="shared" si="5"/>
        <v>33.453240000000001</v>
      </c>
      <c r="S11" s="94">
        <f t="shared" si="6"/>
        <v>40.075380000000003</v>
      </c>
      <c r="T11" s="46">
        <f t="shared" si="7"/>
        <v>35.953239999999994</v>
      </c>
      <c r="U11" s="94">
        <f t="shared" si="8"/>
        <v>39.492190000000001</v>
      </c>
      <c r="V11" s="95">
        <f t="shared" si="9"/>
        <v>34.392710000000001</v>
      </c>
      <c r="W11" s="96">
        <v>4.2843036305734721</v>
      </c>
      <c r="X11" s="96">
        <v>4.499582134900411</v>
      </c>
      <c r="Y11" s="96">
        <v>4.2284101662465536</v>
      </c>
      <c r="Z11" s="96">
        <v>4.2545005976247081</v>
      </c>
      <c r="AA11" s="96">
        <v>4.1997887099638893</v>
      </c>
      <c r="AB11" s="96">
        <v>4.4271362593958443</v>
      </c>
      <c r="AC11" s="96">
        <v>4.3690858599812454</v>
      </c>
      <c r="AD11" s="96">
        <v>4.4066923852296345</v>
      </c>
      <c r="AE11" s="96">
        <v>4.0063525579578947</v>
      </c>
      <c r="AF11" s="96">
        <f t="shared" si="10"/>
        <v>4.6012176457152751</v>
      </c>
      <c r="AG11" s="96">
        <f t="shared" si="11"/>
        <v>4.3856007017719687</v>
      </c>
      <c r="AH11" s="96">
        <f t="shared" si="12"/>
        <v>4.3488134706400263</v>
      </c>
      <c r="AI11" s="96">
        <f t="shared" si="13"/>
        <v>4.720326592073131</v>
      </c>
      <c r="AJ11" s="96">
        <f t="shared" si="14"/>
        <v>4.2589582830102506</v>
      </c>
      <c r="AK11" s="127"/>
      <c r="AL11" s="1"/>
      <c r="AM11" s="13"/>
      <c r="AN11" s="13"/>
      <c r="AO11" s="13"/>
      <c r="AP11" s="13"/>
      <c r="AQ11" s="13"/>
      <c r="AR11" s="8">
        <f t="shared" si="15"/>
        <v>4.4723791848574503</v>
      </c>
      <c r="AS11" s="8">
        <f t="shared" si="16"/>
        <v>4.5106010826604672</v>
      </c>
      <c r="AT11" s="8">
        <f t="shared" si="17"/>
        <v>4.641901308183928</v>
      </c>
      <c r="AU11" s="8">
        <f t="shared" si="18"/>
        <v>4.6815718093395136</v>
      </c>
      <c r="AV11" s="8">
        <f t="shared" si="19"/>
        <v>4.5766133462603396</v>
      </c>
      <c r="AW11" s="8"/>
      <c r="AX11" s="8">
        <f t="shared" si="20"/>
        <v>4.3334286870418284</v>
      </c>
      <c r="AY11" s="8">
        <f t="shared" si="21"/>
        <v>4.4647697209347994</v>
      </c>
      <c r="AZ11" s="8">
        <f t="shared" si="22"/>
        <v>4.430275245281126</v>
      </c>
      <c r="BA11" s="8">
        <v>4.3414625634781752</v>
      </c>
      <c r="BB11" s="8">
        <f t="shared" si="23"/>
        <v>4.3253031355301665</v>
      </c>
      <c r="BC11" s="8">
        <v>4.2684801658997769</v>
      </c>
      <c r="BD11" s="8">
        <f t="shared" si="24"/>
        <v>4.3341323933949853</v>
      </c>
      <c r="BE11" s="5"/>
      <c r="BF11" s="60">
        <f t="shared" si="25"/>
        <v>35.400582700000001</v>
      </c>
      <c r="BG11" s="62">
        <f t="shared" si="26"/>
        <v>36.160359799999995</v>
      </c>
      <c r="BH11" s="62">
        <f t="shared" si="27"/>
        <v>32.457217499999999</v>
      </c>
      <c r="BI11" s="62">
        <f t="shared" si="28"/>
        <v>39.078766999999999</v>
      </c>
      <c r="BJ11" s="62">
        <f t="shared" si="29"/>
        <v>35.945359799999999</v>
      </c>
      <c r="BK11" s="62">
        <f t="shared" si="30"/>
        <v>39.047045600000004</v>
      </c>
      <c r="BL11" s="62">
        <f t="shared" si="31"/>
        <v>37.299413600000001</v>
      </c>
      <c r="BM11" s="62">
        <f t="shared" si="32"/>
        <v>34.945359800000006</v>
      </c>
      <c r="BN11" s="63">
        <f t="shared" si="33"/>
        <v>38.3028598</v>
      </c>
      <c r="BO11" s="50"/>
      <c r="BP11" s="52">
        <v>2017</v>
      </c>
      <c r="BQ11" s="56">
        <f t="shared" si="34"/>
        <v>4.4843430859261124</v>
      </c>
      <c r="BR11" s="56">
        <f t="shared" si="35"/>
        <v>4.3076043351202644</v>
      </c>
      <c r="BS11" s="56">
        <f t="shared" si="36"/>
        <v>4.393771940139696</v>
      </c>
      <c r="BT11" s="56">
        <f t="shared" si="37"/>
        <v>4.3199373866766715</v>
      </c>
      <c r="BU11" s="56">
        <f t="shared" si="38"/>
        <v>4.393771940139696</v>
      </c>
      <c r="BV11" s="56">
        <f t="shared" si="39"/>
        <v>4.3380919403159544</v>
      </c>
      <c r="BW11" s="56"/>
      <c r="BX11" s="53">
        <f t="shared" si="40"/>
        <v>2015</v>
      </c>
      <c r="BY11" s="97">
        <f t="shared" si="41"/>
        <v>42064</v>
      </c>
      <c r="BZ11" s="56">
        <f t="shared" si="42"/>
        <v>4.3838638195766579</v>
      </c>
      <c r="CA11" s="56">
        <f t="shared" si="43"/>
        <v>4.3253031355301665</v>
      </c>
      <c r="CB11" s="56">
        <v>4.338146236947563</v>
      </c>
      <c r="CC11" s="56">
        <v>4.2652261428457132</v>
      </c>
      <c r="CD11" s="56">
        <v>4.338146236947563</v>
      </c>
      <c r="CE11" s="56">
        <f t="shared" si="44"/>
        <v>4.3558179864161417</v>
      </c>
      <c r="CF11" s="1"/>
      <c r="CG11" s="98">
        <v>-1</v>
      </c>
      <c r="CH11" s="99">
        <v>-1.5</v>
      </c>
      <c r="CI11" s="99">
        <v>0</v>
      </c>
      <c r="CJ11" s="99">
        <v>-0.5</v>
      </c>
      <c r="CK11" s="99">
        <v>2.25</v>
      </c>
      <c r="CL11" s="99">
        <v>1.9999999999999964</v>
      </c>
      <c r="CM11" s="99">
        <v>1.8306200000000032</v>
      </c>
      <c r="CN11" s="100">
        <v>1.9892499999999984</v>
      </c>
      <c r="CO11" s="13"/>
      <c r="CP11" s="101">
        <v>1.0814941824862216</v>
      </c>
      <c r="CQ11" s="102">
        <v>1.0308144519289653</v>
      </c>
      <c r="CR11" s="102">
        <v>1.0221677893447643</v>
      </c>
      <c r="CS11" s="102">
        <v>0.98714023270055129</v>
      </c>
      <c r="CT11" s="102">
        <v>1.0711722488038278</v>
      </c>
      <c r="CU11" s="103">
        <v>0.97479390872591654</v>
      </c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</row>
    <row r="12" spans="1:143" ht="12.75" x14ac:dyDescent="0.2">
      <c r="A12" s="3">
        <f t="shared" si="0"/>
        <v>2015</v>
      </c>
      <c r="B12" s="43">
        <v>42095</v>
      </c>
      <c r="C12" s="43">
        <v>42124</v>
      </c>
      <c r="D12" s="44">
        <f t="shared" si="1"/>
        <v>42095</v>
      </c>
      <c r="E12" s="94">
        <v>37.817410000000002</v>
      </c>
      <c r="F12" s="46">
        <v>32.224220000000003</v>
      </c>
      <c r="G12" s="94">
        <v>38.220489999999998</v>
      </c>
      <c r="H12" s="46">
        <v>33.778019999999998</v>
      </c>
      <c r="I12" s="94">
        <v>34.767699999999998</v>
      </c>
      <c r="J12" s="46">
        <v>29.421620000000001</v>
      </c>
      <c r="K12" s="94">
        <v>43.97681</v>
      </c>
      <c r="L12" s="46">
        <v>38.180929999999996</v>
      </c>
      <c r="M12" s="94">
        <v>42.421500000000002</v>
      </c>
      <c r="N12" s="46">
        <v>37.136710000000001</v>
      </c>
      <c r="O12" s="94">
        <f t="shared" si="2"/>
        <v>36.970489999999998</v>
      </c>
      <c r="P12" s="46">
        <f t="shared" si="3"/>
        <v>32.778019999999998</v>
      </c>
      <c r="Q12" s="94">
        <f t="shared" si="4"/>
        <v>35.220489999999998</v>
      </c>
      <c r="R12" s="46">
        <f t="shared" si="5"/>
        <v>33.028019999999998</v>
      </c>
      <c r="S12" s="94">
        <f t="shared" si="6"/>
        <v>40.470489999999998</v>
      </c>
      <c r="T12" s="46">
        <f t="shared" si="7"/>
        <v>31.778019999999998</v>
      </c>
      <c r="U12" s="94">
        <f t="shared" si="8"/>
        <v>40.178470000000004</v>
      </c>
      <c r="V12" s="95">
        <f t="shared" si="9"/>
        <v>37.087969999999999</v>
      </c>
      <c r="W12" s="96">
        <v>4.2293766609507353</v>
      </c>
      <c r="X12" s="96">
        <v>4.463681044927343</v>
      </c>
      <c r="Y12" s="96">
        <v>4.1185395778186669</v>
      </c>
      <c r="Z12" s="96">
        <v>4.1296566826412686</v>
      </c>
      <c r="AA12" s="96">
        <v>3.9971874879346485</v>
      </c>
      <c r="AB12" s="96">
        <v>4.291596512778173</v>
      </c>
      <c r="AC12" s="96">
        <v>4.2124759353294055</v>
      </c>
      <c r="AD12" s="96">
        <v>4.3427868781794157</v>
      </c>
      <c r="AE12" s="96">
        <v>3.8593094438103774</v>
      </c>
      <c r="AF12" s="96">
        <f t="shared" si="10"/>
        <v>4.4747530273195357</v>
      </c>
      <c r="AG12" s="96">
        <f t="shared" si="11"/>
        <v>4.2639297131907021</v>
      </c>
      <c r="AH12" s="96">
        <f t="shared" si="12"/>
        <v>4.222666968286342</v>
      </c>
      <c r="AI12" s="96">
        <f t="shared" si="13"/>
        <v>4.6319867981816607</v>
      </c>
      <c r="AJ12" s="96">
        <f t="shared" si="14"/>
        <v>4.1167352949831324</v>
      </c>
      <c r="AK12" s="127"/>
      <c r="AL12" s="1"/>
      <c r="AM12" s="13"/>
      <c r="AN12" s="13"/>
      <c r="AO12" s="13"/>
      <c r="AP12" s="13"/>
      <c r="AQ12" s="13"/>
      <c r="AR12" s="8">
        <f t="shared" si="15"/>
        <v>4.3132065812881439</v>
      </c>
      <c r="AS12" s="8">
        <f t="shared" si="16"/>
        <v>4.4456498609405584</v>
      </c>
      <c r="AT12" s="8">
        <f t="shared" si="17"/>
        <v>4.4766960903170334</v>
      </c>
      <c r="AU12" s="8">
        <f t="shared" si="18"/>
        <v>4.61415894748803</v>
      </c>
      <c r="AV12" s="8">
        <f t="shared" si="19"/>
        <v>4.4624278700084412</v>
      </c>
      <c r="AW12" s="8"/>
      <c r="AX12" s="8">
        <f t="shared" si="20"/>
        <v>4.2063998765173682</v>
      </c>
      <c r="AY12" s="8">
        <f t="shared" si="21"/>
        <v>4.305855540669107</v>
      </c>
      <c r="AZ12" s="8">
        <f t="shared" si="22"/>
        <v>4.2946887538646745</v>
      </c>
      <c r="BA12" s="8">
        <v>4.2007493077702973</v>
      </c>
      <c r="BB12" s="8">
        <f t="shared" si="23"/>
        <v>4.1176986452860422</v>
      </c>
      <c r="BC12" s="8">
        <v>4.1300804198612981</v>
      </c>
      <c r="BD12" s="8">
        <f t="shared" si="24"/>
        <v>4.2087241412770151</v>
      </c>
      <c r="BE12" s="5"/>
      <c r="BF12" s="60">
        <f t="shared" si="25"/>
        <v>35.412338300000002</v>
      </c>
      <c r="BG12" s="62">
        <f t="shared" si="26"/>
        <v>36.310227900000001</v>
      </c>
      <c r="BH12" s="62">
        <f t="shared" si="27"/>
        <v>32.4688856</v>
      </c>
      <c r="BI12" s="62">
        <f t="shared" si="28"/>
        <v>40.149040299999996</v>
      </c>
      <c r="BJ12" s="62">
        <f t="shared" si="29"/>
        <v>34.277727899999995</v>
      </c>
      <c r="BK12" s="62">
        <f t="shared" si="30"/>
        <v>41.484581599999999</v>
      </c>
      <c r="BL12" s="62">
        <f t="shared" si="31"/>
        <v>38.849555000000002</v>
      </c>
      <c r="BM12" s="62">
        <f t="shared" si="32"/>
        <v>35.167727899999996</v>
      </c>
      <c r="BN12" s="63">
        <f t="shared" si="33"/>
        <v>36.732727899999993</v>
      </c>
      <c r="BO12" s="50"/>
      <c r="BP12" s="52">
        <v>2018</v>
      </c>
      <c r="BQ12" s="56">
        <f t="shared" si="34"/>
        <v>4.580434349690103</v>
      </c>
      <c r="BR12" s="56">
        <f t="shared" si="35"/>
        <v>4.315239568794107</v>
      </c>
      <c r="BS12" s="56">
        <f t="shared" si="36"/>
        <v>4.4787601596760913</v>
      </c>
      <c r="BT12" s="56">
        <f t="shared" si="37"/>
        <v>4.4035284414405842</v>
      </c>
      <c r="BU12" s="56">
        <f t="shared" si="38"/>
        <v>4.4787601596760913</v>
      </c>
      <c r="BV12" s="56">
        <f t="shared" si="39"/>
        <v>4.3457389277362157</v>
      </c>
      <c r="BW12" s="56"/>
      <c r="BX12" s="53">
        <f t="shared" si="40"/>
        <v>2015</v>
      </c>
      <c r="BY12" s="97">
        <f t="shared" si="41"/>
        <v>42095</v>
      </c>
      <c r="BZ12" s="56">
        <f t="shared" si="42"/>
        <v>4.2708166044023734</v>
      </c>
      <c r="CA12" s="56">
        <f t="shared" si="43"/>
        <v>4.1176986452860422</v>
      </c>
      <c r="CB12" s="56">
        <v>4.1974329812396842</v>
      </c>
      <c r="CC12" s="56">
        <v>4.1268261442571017</v>
      </c>
      <c r="CD12" s="56">
        <v>4.1974329812396842</v>
      </c>
      <c r="CE12" s="56">
        <f t="shared" si="44"/>
        <v>4.1478939079789079</v>
      </c>
      <c r="CF12" s="1"/>
      <c r="CG12" s="98">
        <v>-1.25</v>
      </c>
      <c r="CH12" s="99">
        <v>-1</v>
      </c>
      <c r="CI12" s="99">
        <v>-3</v>
      </c>
      <c r="CJ12" s="99">
        <v>-0.75</v>
      </c>
      <c r="CK12" s="99">
        <v>2.25</v>
      </c>
      <c r="CL12" s="99">
        <v>-2</v>
      </c>
      <c r="CM12" s="99">
        <v>2.3610600000000019</v>
      </c>
      <c r="CN12" s="100">
        <v>4.8637499999999996</v>
      </c>
      <c r="CO12" s="13"/>
      <c r="CP12" s="101">
        <v>1.0835653835653836</v>
      </c>
      <c r="CQ12" s="102">
        <v>1.0325143325143324</v>
      </c>
      <c r="CR12" s="102">
        <v>1.0225225225225225</v>
      </c>
      <c r="CS12" s="102">
        <v>0.96792246792246794</v>
      </c>
      <c r="CT12" s="102">
        <v>1.066593164277839</v>
      </c>
      <c r="CU12" s="103">
        <v>0.9772721217127176</v>
      </c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</row>
    <row r="13" spans="1:143" ht="12.75" x14ac:dyDescent="0.2">
      <c r="A13" s="3">
        <f t="shared" si="0"/>
        <v>2015</v>
      </c>
      <c r="B13" s="43">
        <v>42125</v>
      </c>
      <c r="C13" s="43">
        <v>42155</v>
      </c>
      <c r="D13" s="44">
        <f t="shared" si="1"/>
        <v>42125</v>
      </c>
      <c r="E13" s="94">
        <v>31.185420000000001</v>
      </c>
      <c r="F13" s="46">
        <v>27.444579999999998</v>
      </c>
      <c r="G13" s="94">
        <v>36.821649999999998</v>
      </c>
      <c r="H13" s="46">
        <v>32.314579999999999</v>
      </c>
      <c r="I13" s="94">
        <v>28.427530000000001</v>
      </c>
      <c r="J13" s="46">
        <v>24.851289999999999</v>
      </c>
      <c r="K13" s="94">
        <v>37.625999999999998</v>
      </c>
      <c r="L13" s="46">
        <v>34.173340000000003</v>
      </c>
      <c r="M13" s="94">
        <v>39.345950000000002</v>
      </c>
      <c r="N13" s="46">
        <v>34.63165</v>
      </c>
      <c r="O13" s="94">
        <f t="shared" si="2"/>
        <v>35.821649999999998</v>
      </c>
      <c r="P13" s="46">
        <f t="shared" si="3"/>
        <v>30.814579999999999</v>
      </c>
      <c r="Q13" s="94">
        <f t="shared" si="4"/>
        <v>35.821649999999998</v>
      </c>
      <c r="R13" s="46">
        <f t="shared" si="5"/>
        <v>31.314579999999999</v>
      </c>
      <c r="S13" s="94">
        <f t="shared" si="6"/>
        <v>39.571649999999998</v>
      </c>
      <c r="T13" s="46">
        <f t="shared" si="7"/>
        <v>30.314579999999999</v>
      </c>
      <c r="U13" s="94">
        <f t="shared" si="8"/>
        <v>33.65155</v>
      </c>
      <c r="V13" s="95">
        <f t="shared" si="9"/>
        <v>32.664580000000001</v>
      </c>
      <c r="W13" s="96">
        <v>4.1744496913279976</v>
      </c>
      <c r="X13" s="96">
        <v>4.4035465527518447</v>
      </c>
      <c r="Y13" s="96">
        <v>4.0515611950081363</v>
      </c>
      <c r="Z13" s="96">
        <v>4.048805544942538</v>
      </c>
      <c r="AA13" s="96">
        <v>3.9179294372311908</v>
      </c>
      <c r="AB13" s="96">
        <v>4.2065662044322387</v>
      </c>
      <c r="AC13" s="96">
        <v>4.1284493089880137</v>
      </c>
      <c r="AD13" s="96">
        <v>4.1643185916638066</v>
      </c>
      <c r="AE13" s="96">
        <v>3.7811203107361231</v>
      </c>
      <c r="AF13" s="96">
        <f t="shared" si="10"/>
        <v>4.3886378893062155</v>
      </c>
      <c r="AG13" s="96">
        <f t="shared" si="11"/>
        <v>4.1809068757899075</v>
      </c>
      <c r="AH13" s="96">
        <f t="shared" si="12"/>
        <v>4.1404745123012097</v>
      </c>
      <c r="AI13" s="96">
        <f t="shared" si="13"/>
        <v>4.4426258138218042</v>
      </c>
      <c r="AJ13" s="96">
        <f t="shared" si="14"/>
        <v>4.0133388979337115</v>
      </c>
      <c r="AK13" s="127"/>
      <c r="AL13" s="1"/>
      <c r="AM13" s="13"/>
      <c r="AN13" s="13"/>
      <c r="AO13" s="13"/>
      <c r="AP13" s="13"/>
      <c r="AQ13" s="13"/>
      <c r="AR13" s="8">
        <f t="shared" si="15"/>
        <v>4.2278049893160006</v>
      </c>
      <c r="AS13" s="8">
        <f t="shared" si="16"/>
        <v>4.26426121726172</v>
      </c>
      <c r="AT13" s="8">
        <f t="shared" si="17"/>
        <v>4.3880577926982189</v>
      </c>
      <c r="AU13" s="8">
        <f t="shared" si="18"/>
        <v>4.4258957054126107</v>
      </c>
      <c r="AV13" s="8">
        <f t="shared" si="19"/>
        <v>4.326504926172138</v>
      </c>
      <c r="AW13" s="8"/>
      <c r="AX13" s="8">
        <f t="shared" si="20"/>
        <v>4.1241337616427947</v>
      </c>
      <c r="AY13" s="8">
        <f t="shared" si="21"/>
        <v>4.2205926017128492</v>
      </c>
      <c r="AZ13" s="8">
        <f t="shared" si="22"/>
        <v>4.2096291203594927</v>
      </c>
      <c r="BA13" s="8">
        <v>4.1184556701265995</v>
      </c>
      <c r="BB13" s="8">
        <f t="shared" si="23"/>
        <v>4.0364833048787689</v>
      </c>
      <c r="BC13" s="8">
        <v>4.0491397970807785</v>
      </c>
      <c r="BD13" s="8">
        <f t="shared" si="24"/>
        <v>4.127507528822238</v>
      </c>
      <c r="BE13" s="5"/>
      <c r="BF13" s="60">
        <f t="shared" si="25"/>
        <v>29.576858799999997</v>
      </c>
      <c r="BG13" s="62">
        <f t="shared" si="26"/>
        <v>34.883609899999996</v>
      </c>
      <c r="BH13" s="62">
        <f t="shared" si="27"/>
        <v>26.889746799999998</v>
      </c>
      <c r="BI13" s="62">
        <f t="shared" si="28"/>
        <v>37.318801000000001</v>
      </c>
      <c r="BJ13" s="62">
        <f t="shared" si="29"/>
        <v>33.883609899999996</v>
      </c>
      <c r="BK13" s="62">
        <f t="shared" si="30"/>
        <v>36.141356199999997</v>
      </c>
      <c r="BL13" s="62">
        <f t="shared" si="31"/>
        <v>33.2271529</v>
      </c>
      <c r="BM13" s="62">
        <f t="shared" si="32"/>
        <v>33.668609899999993</v>
      </c>
      <c r="BN13" s="63">
        <f t="shared" si="33"/>
        <v>35.591109899999999</v>
      </c>
      <c r="BO13" s="50"/>
      <c r="BP13" s="52">
        <v>2019</v>
      </c>
      <c r="BQ13" s="56">
        <f t="shared" si="34"/>
        <v>4.9101984287316034</v>
      </c>
      <c r="BR13" s="56">
        <f t="shared" si="35"/>
        <v>4.5647158010536737</v>
      </c>
      <c r="BS13" s="56">
        <f t="shared" si="36"/>
        <v>4.7829888010957946</v>
      </c>
      <c r="BT13" s="56">
        <f t="shared" si="37"/>
        <v>4.7027557127540485</v>
      </c>
      <c r="BU13" s="56">
        <f t="shared" si="38"/>
        <v>4.7829888010957946</v>
      </c>
      <c r="BV13" s="56">
        <f t="shared" si="39"/>
        <v>4.595599205919827</v>
      </c>
      <c r="BW13" s="56"/>
      <c r="BX13" s="53">
        <f t="shared" si="40"/>
        <v>2015</v>
      </c>
      <c r="BY13" s="97">
        <f t="shared" si="41"/>
        <v>42125</v>
      </c>
      <c r="BZ13" s="56">
        <f t="shared" si="42"/>
        <v>4.2019017131475831</v>
      </c>
      <c r="CA13" s="56">
        <f t="shared" si="43"/>
        <v>4.0364833048787689</v>
      </c>
      <c r="CB13" s="56">
        <v>4.1151393435959873</v>
      </c>
      <c r="CC13" s="56">
        <v>4.045885373777141</v>
      </c>
      <c r="CD13" s="56">
        <v>4.1151393435959873</v>
      </c>
      <c r="CE13" s="56">
        <f t="shared" si="44"/>
        <v>4.0665535439564762</v>
      </c>
      <c r="CF13" s="1"/>
      <c r="CG13" s="98">
        <v>-1</v>
      </c>
      <c r="CH13" s="99">
        <v>-1.5</v>
      </c>
      <c r="CI13" s="99">
        <v>-1</v>
      </c>
      <c r="CJ13" s="99">
        <v>-1</v>
      </c>
      <c r="CK13" s="99">
        <v>2.75</v>
      </c>
      <c r="CL13" s="99">
        <v>-2</v>
      </c>
      <c r="CM13" s="99">
        <v>2.4661299999999997</v>
      </c>
      <c r="CN13" s="100">
        <v>5.2200000000000024</v>
      </c>
      <c r="CO13" s="13"/>
      <c r="CP13" s="101">
        <v>1.0839339752407153</v>
      </c>
      <c r="CQ13" s="102">
        <v>1.0326272352132051</v>
      </c>
      <c r="CR13" s="102">
        <v>1.0226409903713893</v>
      </c>
      <c r="CS13" s="102">
        <v>0.96767537826685013</v>
      </c>
      <c r="CT13" s="102">
        <v>1.0668313953488373</v>
      </c>
      <c r="CU13" s="103">
        <v>0.97211776082518542</v>
      </c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</row>
    <row r="14" spans="1:143" ht="12.75" x14ac:dyDescent="0.2">
      <c r="A14" s="3">
        <f t="shared" si="0"/>
        <v>2015</v>
      </c>
      <c r="B14" s="43">
        <v>42156</v>
      </c>
      <c r="C14" s="43">
        <v>42185</v>
      </c>
      <c r="D14" s="44">
        <f t="shared" si="1"/>
        <v>42156</v>
      </c>
      <c r="E14" s="94">
        <v>36.137560000000001</v>
      </c>
      <c r="F14" s="46">
        <v>29.346070000000001</v>
      </c>
      <c r="G14" s="94">
        <v>38.610340000000001</v>
      </c>
      <c r="H14" s="46">
        <v>33.497520000000002</v>
      </c>
      <c r="I14" s="94">
        <v>33.161769999999997</v>
      </c>
      <c r="J14" s="46">
        <v>26.66911</v>
      </c>
      <c r="K14" s="94">
        <v>41.901809999999998</v>
      </c>
      <c r="L14" s="46">
        <v>35.724550000000001</v>
      </c>
      <c r="M14" s="94">
        <v>41.519030000000001</v>
      </c>
      <c r="N14" s="46">
        <v>35.853520000000003</v>
      </c>
      <c r="O14" s="94">
        <f t="shared" si="2"/>
        <v>38.360340000000001</v>
      </c>
      <c r="P14" s="46">
        <f t="shared" si="3"/>
        <v>32.747520000000002</v>
      </c>
      <c r="Q14" s="94">
        <f t="shared" si="4"/>
        <v>38.610340000000001</v>
      </c>
      <c r="R14" s="46">
        <f t="shared" si="5"/>
        <v>32.747520000000002</v>
      </c>
      <c r="S14" s="94">
        <f t="shared" si="6"/>
        <v>41.610340000000001</v>
      </c>
      <c r="T14" s="46">
        <f t="shared" si="7"/>
        <v>31.497520000000002</v>
      </c>
      <c r="U14" s="94">
        <f t="shared" si="8"/>
        <v>39.391620000000003</v>
      </c>
      <c r="V14" s="95">
        <f t="shared" si="9"/>
        <v>35.574820000000003</v>
      </c>
      <c r="W14" s="96">
        <v>4.1195227217052608</v>
      </c>
      <c r="X14" s="96">
        <v>4.3421866092969568</v>
      </c>
      <c r="Y14" s="96">
        <v>3.9708419328113589</v>
      </c>
      <c r="Z14" s="96">
        <v>3.9793991995334412</v>
      </c>
      <c r="AA14" s="96">
        <v>3.8515754144199423</v>
      </c>
      <c r="AB14" s="96">
        <v>4.1386999324019129</v>
      </c>
      <c r="AC14" s="96">
        <v>4.0375341822903961</v>
      </c>
      <c r="AD14" s="96">
        <v>3.8588895012086573</v>
      </c>
      <c r="AE14" s="96">
        <v>3.6397039268119586</v>
      </c>
      <c r="AF14" s="96">
        <f t="shared" si="10"/>
        <v>4.3122849718290217</v>
      </c>
      <c r="AG14" s="96">
        <f t="shared" si="11"/>
        <v>4.1088547776483892</v>
      </c>
      <c r="AH14" s="96">
        <f t="shared" si="12"/>
        <v>4.0691478146131326</v>
      </c>
      <c r="AI14" s="96">
        <f t="shared" si="13"/>
        <v>4.116862263076059</v>
      </c>
      <c r="AJ14" s="96">
        <f t="shared" si="14"/>
        <v>3.9121696945179769</v>
      </c>
      <c r="AK14" s="127"/>
      <c r="AL14" s="1"/>
      <c r="AM14" s="13"/>
      <c r="AN14" s="13"/>
      <c r="AO14" s="13"/>
      <c r="AP14" s="13"/>
      <c r="AQ14" s="13"/>
      <c r="AR14" s="8">
        <f t="shared" si="15"/>
        <v>4.1354021773456608</v>
      </c>
      <c r="AS14" s="8">
        <f t="shared" si="16"/>
        <v>3.9538342526767529</v>
      </c>
      <c r="AT14" s="8">
        <f t="shared" si="17"/>
        <v>4.2921529300474877</v>
      </c>
      <c r="AU14" s="8">
        <f t="shared" si="18"/>
        <v>4.1037036122633115</v>
      </c>
      <c r="AV14" s="8">
        <f t="shared" si="19"/>
        <v>4.1212732430833032</v>
      </c>
      <c r="AW14" s="8"/>
      <c r="AX14" s="8">
        <f t="shared" si="20"/>
        <v>4.0535127345680113</v>
      </c>
      <c r="AY14" s="8">
        <f t="shared" si="21"/>
        <v>4.1283398095285593</v>
      </c>
      <c r="AZ14" s="8">
        <f t="shared" si="22"/>
        <v>4.1417394426838916</v>
      </c>
      <c r="BA14" s="8">
        <v>4.0480304791009711</v>
      </c>
      <c r="BB14" s="8">
        <f t="shared" si="23"/>
        <v>3.9684906593092966</v>
      </c>
      <c r="BC14" s="8">
        <v>3.9798724881579233</v>
      </c>
      <c r="BD14" s="8">
        <f t="shared" si="24"/>
        <v>4.0577874430270633</v>
      </c>
      <c r="BE14" s="5"/>
      <c r="BF14" s="60">
        <f t="shared" si="25"/>
        <v>33.217219299999996</v>
      </c>
      <c r="BG14" s="62">
        <f t="shared" si="26"/>
        <v>36.4118274</v>
      </c>
      <c r="BH14" s="62">
        <f t="shared" si="27"/>
        <v>30.369926199999998</v>
      </c>
      <c r="BI14" s="62">
        <f t="shared" si="28"/>
        <v>39.082860699999998</v>
      </c>
      <c r="BJ14" s="62">
        <f t="shared" si="29"/>
        <v>36.089327400000002</v>
      </c>
      <c r="BK14" s="62">
        <f t="shared" si="30"/>
        <v>39.2455882</v>
      </c>
      <c r="BL14" s="62">
        <f t="shared" si="31"/>
        <v>37.750396000000002</v>
      </c>
      <c r="BM14" s="62">
        <f t="shared" si="32"/>
        <v>35.946827400000004</v>
      </c>
      <c r="BN14" s="63">
        <f t="shared" si="33"/>
        <v>37.261827400000001</v>
      </c>
      <c r="BO14" s="50"/>
      <c r="BP14" s="52">
        <v>2020</v>
      </c>
      <c r="BQ14" s="56">
        <f t="shared" si="34"/>
        <v>5.573884502500821</v>
      </c>
      <c r="BR14" s="56">
        <f t="shared" si="35"/>
        <v>5.1962520721480745</v>
      </c>
      <c r="BS14" s="56">
        <f t="shared" si="36"/>
        <v>5.4594900054572717</v>
      </c>
      <c r="BT14" s="56">
        <f t="shared" si="37"/>
        <v>5.3681355681046652</v>
      </c>
      <c r="BU14" s="56">
        <f t="shared" si="38"/>
        <v>5.4594900054572717</v>
      </c>
      <c r="BV14" s="56">
        <f t="shared" si="39"/>
        <v>5.2281076695497788</v>
      </c>
      <c r="BW14" s="56"/>
      <c r="BX14" s="53">
        <f t="shared" si="40"/>
        <v>2015</v>
      </c>
      <c r="BY14" s="97">
        <f t="shared" si="41"/>
        <v>42156</v>
      </c>
      <c r="BZ14" s="56">
        <f t="shared" si="42"/>
        <v>4.118848660161909</v>
      </c>
      <c r="CA14" s="56">
        <f t="shared" si="43"/>
        <v>3.9684906593092966</v>
      </c>
      <c r="CB14" s="56">
        <v>4.0447141525703589</v>
      </c>
      <c r="CC14" s="56">
        <v>3.9766179384561635</v>
      </c>
      <c r="CD14" s="56">
        <v>4.0447141525703589</v>
      </c>
      <c r="CE14" s="56">
        <f t="shared" si="44"/>
        <v>3.9984562299055235</v>
      </c>
      <c r="CF14" s="1"/>
      <c r="CG14" s="98">
        <v>-0.25</v>
      </c>
      <c r="CH14" s="99">
        <v>-0.75</v>
      </c>
      <c r="CI14" s="99">
        <v>0</v>
      </c>
      <c r="CJ14" s="99">
        <v>-0.75</v>
      </c>
      <c r="CK14" s="99">
        <v>3</v>
      </c>
      <c r="CL14" s="99">
        <v>-2</v>
      </c>
      <c r="CM14" s="99">
        <v>3.2540599999999991</v>
      </c>
      <c r="CN14" s="100">
        <v>6.228749999999998</v>
      </c>
      <c r="CO14" s="13"/>
      <c r="CP14" s="101">
        <v>1.0836522689994532</v>
      </c>
      <c r="CQ14" s="102">
        <v>1.0325314379442319</v>
      </c>
      <c r="CR14" s="102">
        <v>1.0225533078184801</v>
      </c>
      <c r="CS14" s="102">
        <v>0.96787862219792242</v>
      </c>
      <c r="CT14" s="102">
        <v>1.0668515545175887</v>
      </c>
      <c r="CU14" s="103">
        <v>0.96895023494233234</v>
      </c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</row>
    <row r="15" spans="1:143" ht="12.75" x14ac:dyDescent="0.2">
      <c r="A15" s="3">
        <f t="shared" si="0"/>
        <v>2015</v>
      </c>
      <c r="B15" s="43">
        <v>42186</v>
      </c>
      <c r="C15" s="43">
        <v>42216</v>
      </c>
      <c r="D15" s="44">
        <f t="shared" si="1"/>
        <v>42186</v>
      </c>
      <c r="E15" s="94">
        <v>43.426479999999998</v>
      </c>
      <c r="F15" s="46">
        <v>32.32967</v>
      </c>
      <c r="G15" s="94">
        <v>44.729900000000001</v>
      </c>
      <c r="H15" s="46">
        <v>35.443179999999998</v>
      </c>
      <c r="I15" s="94">
        <v>40.129980000000003</v>
      </c>
      <c r="J15" s="46">
        <v>29.521429999999999</v>
      </c>
      <c r="K15" s="94">
        <v>47.606879999999997</v>
      </c>
      <c r="L15" s="46">
        <v>37.458889999999997</v>
      </c>
      <c r="M15" s="94">
        <v>47.540999999999997</v>
      </c>
      <c r="N15" s="46">
        <v>37.615450000000003</v>
      </c>
      <c r="O15" s="94">
        <f t="shared" si="2"/>
        <v>49.229900000000001</v>
      </c>
      <c r="P15" s="46">
        <f t="shared" si="3"/>
        <v>34.443179999999998</v>
      </c>
      <c r="Q15" s="94">
        <f t="shared" si="4"/>
        <v>49.729900000000001</v>
      </c>
      <c r="R15" s="46">
        <f t="shared" si="5"/>
        <v>35.443179999999998</v>
      </c>
      <c r="S15" s="94">
        <f t="shared" si="6"/>
        <v>48.979900000000001</v>
      </c>
      <c r="T15" s="46">
        <f t="shared" si="7"/>
        <v>37.943179999999998</v>
      </c>
      <c r="U15" s="94">
        <f t="shared" si="8"/>
        <v>45.173850000000002</v>
      </c>
      <c r="V15" s="95">
        <f t="shared" si="9"/>
        <v>37.442169999999997</v>
      </c>
      <c r="W15" s="96">
        <v>4.1195227217052608</v>
      </c>
      <c r="X15" s="96">
        <v>4.3472094466396474</v>
      </c>
      <c r="Y15" s="96">
        <v>3.970678742007133</v>
      </c>
      <c r="Z15" s="96">
        <v>3.9627855409753878</v>
      </c>
      <c r="AA15" s="96">
        <v>3.8372964421842255</v>
      </c>
      <c r="AB15" s="96">
        <v>4.1350805253324188</v>
      </c>
      <c r="AC15" s="96">
        <v>4.0199075879520869</v>
      </c>
      <c r="AD15" s="96">
        <v>3.8426081045463434</v>
      </c>
      <c r="AE15" s="96">
        <v>3.617673368734053</v>
      </c>
      <c r="AF15" s="96">
        <f t="shared" si="10"/>
        <v>4.2915135801917259</v>
      </c>
      <c r="AG15" s="96">
        <f t="shared" si="11"/>
        <v>4.0909446205918938</v>
      </c>
      <c r="AH15" s="96">
        <f t="shared" si="12"/>
        <v>4.0512153059107767</v>
      </c>
      <c r="AI15" s="96">
        <f t="shared" si="13"/>
        <v>4.098674882081748</v>
      </c>
      <c r="AJ15" s="96">
        <f t="shared" si="14"/>
        <v>3.8703677828438394</v>
      </c>
      <c r="AK15" s="127"/>
      <c r="AL15" s="13"/>
      <c r="AM15" s="13"/>
      <c r="AN15" s="13"/>
      <c r="AO15" s="13"/>
      <c r="AP15" s="13"/>
      <c r="AQ15" s="13"/>
      <c r="AR15" s="8">
        <f t="shared" si="15"/>
        <v>4.1174871510845481</v>
      </c>
      <c r="AS15" s="8">
        <f t="shared" si="16"/>
        <v>3.9372864361686588</v>
      </c>
      <c r="AT15" s="8">
        <f t="shared" si="17"/>
        <v>4.2735589273724628</v>
      </c>
      <c r="AU15" s="8">
        <f t="shared" si="18"/>
        <v>4.0865286363557836</v>
      </c>
      <c r="AV15" s="8">
        <f t="shared" si="19"/>
        <v>4.1037152877453629</v>
      </c>
      <c r="AW15" s="8"/>
      <c r="AX15" s="8">
        <f t="shared" si="20"/>
        <v>4.0366083200807781</v>
      </c>
      <c r="AY15" s="8">
        <f t="shared" si="21"/>
        <v>4.1104538690533596</v>
      </c>
      <c r="AZ15" s="8">
        <f t="shared" si="22"/>
        <v>4.1381187873572669</v>
      </c>
      <c r="BA15" s="8">
        <v>4.0313818939013508</v>
      </c>
      <c r="BB15" s="8">
        <f t="shared" si="23"/>
        <v>3.9538590656667956</v>
      </c>
      <c r="BC15" s="8">
        <v>3.9634976274389668</v>
      </c>
      <c r="BD15" s="8">
        <f t="shared" si="24"/>
        <v>4.0410986850581496</v>
      </c>
      <c r="BE15" s="5"/>
      <c r="BF15" s="60">
        <f t="shared" si="25"/>
        <v>38.654851699999995</v>
      </c>
      <c r="BG15" s="62">
        <f t="shared" si="26"/>
        <v>40.736610399999996</v>
      </c>
      <c r="BH15" s="62">
        <f t="shared" si="27"/>
        <v>35.568303499999999</v>
      </c>
      <c r="BI15" s="62">
        <f t="shared" si="28"/>
        <v>43.273013499999998</v>
      </c>
      <c r="BJ15" s="62">
        <f t="shared" si="29"/>
        <v>43.586610399999998</v>
      </c>
      <c r="BK15" s="62">
        <f t="shared" si="30"/>
        <v>43.243244299999994</v>
      </c>
      <c r="BL15" s="62">
        <f t="shared" si="31"/>
        <v>41.849227599999992</v>
      </c>
      <c r="BM15" s="62">
        <f t="shared" si="32"/>
        <v>42.871610399999994</v>
      </c>
      <c r="BN15" s="63">
        <f t="shared" si="33"/>
        <v>44.234110399999999</v>
      </c>
      <c r="BO15" s="50"/>
      <c r="BP15" s="52">
        <v>2021</v>
      </c>
      <c r="BQ15" s="56">
        <f t="shared" si="34"/>
        <v>6.2249545831063644</v>
      </c>
      <c r="BR15" s="56">
        <f t="shared" si="35"/>
        <v>5.853558170349733</v>
      </c>
      <c r="BS15" s="56">
        <f t="shared" si="36"/>
        <v>6.1170462492117395</v>
      </c>
      <c r="BT15" s="56">
        <f t="shared" si="37"/>
        <v>6.0148819087371335</v>
      </c>
      <c r="BU15" s="56">
        <f t="shared" si="38"/>
        <v>6.1170462492117395</v>
      </c>
      <c r="BV15" s="56">
        <f t="shared" si="39"/>
        <v>5.8864256305873397</v>
      </c>
      <c r="BW15" s="56"/>
      <c r="BX15" s="53">
        <f t="shared" si="40"/>
        <v>2015</v>
      </c>
      <c r="BY15" s="97">
        <f t="shared" si="41"/>
        <v>42186</v>
      </c>
      <c r="BZ15" s="56">
        <f t="shared" si="42"/>
        <v>4.1186807511134198</v>
      </c>
      <c r="CA15" s="56">
        <f t="shared" si="43"/>
        <v>3.9538590656667956</v>
      </c>
      <c r="CB15" s="56">
        <v>4.0280655673707386</v>
      </c>
      <c r="CC15" s="56">
        <v>3.9602430478565656</v>
      </c>
      <c r="CD15" s="56">
        <v>4.0280655673707386</v>
      </c>
      <c r="CE15" s="56">
        <f t="shared" si="44"/>
        <v>3.9838021122580312</v>
      </c>
      <c r="CF15" s="1"/>
      <c r="CG15" s="98">
        <v>4.5</v>
      </c>
      <c r="CH15" s="99">
        <v>-1</v>
      </c>
      <c r="CI15" s="99">
        <v>5</v>
      </c>
      <c r="CJ15" s="99">
        <v>0</v>
      </c>
      <c r="CK15" s="99">
        <v>4.25</v>
      </c>
      <c r="CL15" s="99">
        <v>2.5</v>
      </c>
      <c r="CM15" s="99">
        <v>1.7473700000000036</v>
      </c>
      <c r="CN15" s="100">
        <v>5.1124999999999972</v>
      </c>
      <c r="CO15" s="13"/>
      <c r="CP15" s="101">
        <v>1.0829537798140412</v>
      </c>
      <c r="CQ15" s="102">
        <v>1.0323406548982617</v>
      </c>
      <c r="CR15" s="102">
        <v>1.0223150518798005</v>
      </c>
      <c r="CS15" s="102">
        <v>0.96833310874545209</v>
      </c>
      <c r="CT15" s="102">
        <v>1.0666387959866221</v>
      </c>
      <c r="CU15" s="103">
        <v>0.96280018835347669</v>
      </c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</row>
    <row r="16" spans="1:143" ht="12.75" x14ac:dyDescent="0.2">
      <c r="A16" s="3">
        <f t="shared" si="0"/>
        <v>2015</v>
      </c>
      <c r="B16" s="43">
        <v>42217</v>
      </c>
      <c r="C16" s="43">
        <v>42247</v>
      </c>
      <c r="D16" s="44">
        <f t="shared" si="1"/>
        <v>42217</v>
      </c>
      <c r="E16" s="94">
        <v>45.165550000000003</v>
      </c>
      <c r="F16" s="46">
        <v>33.900419999999997</v>
      </c>
      <c r="G16" s="94">
        <v>44.88841</v>
      </c>
      <c r="H16" s="46">
        <v>36.364280000000001</v>
      </c>
      <c r="I16" s="94">
        <v>41.799770000000002</v>
      </c>
      <c r="J16" s="46">
        <v>31.026789999999998</v>
      </c>
      <c r="K16" s="94">
        <v>47.89141</v>
      </c>
      <c r="L16" s="46">
        <v>38.22748</v>
      </c>
      <c r="M16" s="94">
        <v>47.868870000000001</v>
      </c>
      <c r="N16" s="46">
        <v>38.630270000000003</v>
      </c>
      <c r="O16" s="94">
        <f t="shared" si="2"/>
        <v>48.38841</v>
      </c>
      <c r="P16" s="46">
        <f t="shared" si="3"/>
        <v>35.364280000000001</v>
      </c>
      <c r="Q16" s="94">
        <f t="shared" si="4"/>
        <v>49.13841</v>
      </c>
      <c r="R16" s="46">
        <f t="shared" si="5"/>
        <v>36.364280000000001</v>
      </c>
      <c r="S16" s="94">
        <f t="shared" si="6"/>
        <v>48.63841</v>
      </c>
      <c r="T16" s="46">
        <f t="shared" si="7"/>
        <v>38.864279999999994</v>
      </c>
      <c r="U16" s="94">
        <f t="shared" si="8"/>
        <v>46.927860000000003</v>
      </c>
      <c r="V16" s="95">
        <f t="shared" si="9"/>
        <v>35.686539999999994</v>
      </c>
      <c r="W16" s="96">
        <v>4.1744496913279976</v>
      </c>
      <c r="X16" s="96">
        <v>4.407703734611653</v>
      </c>
      <c r="Y16" s="96">
        <v>4.0173784639161383</v>
      </c>
      <c r="Z16" s="96">
        <v>4.0087656347828879</v>
      </c>
      <c r="AA16" s="96">
        <v>3.8820595252773091</v>
      </c>
      <c r="AB16" s="96">
        <v>4.1845498004809176</v>
      </c>
      <c r="AC16" s="96">
        <v>4.0662302588873489</v>
      </c>
      <c r="AD16" s="96">
        <v>3.9473213914614549</v>
      </c>
      <c r="AE16" s="96">
        <v>3.6612449933041273</v>
      </c>
      <c r="AF16" s="96">
        <f t="shared" si="10"/>
        <v>4.3410052291545371</v>
      </c>
      <c r="AG16" s="96">
        <f t="shared" si="11"/>
        <v>4.1382754539456119</v>
      </c>
      <c r="AH16" s="96">
        <f t="shared" si="12"/>
        <v>4.0981608388510793</v>
      </c>
      <c r="AI16" s="96">
        <f t="shared" si="13"/>
        <v>4.2102939107541077</v>
      </c>
      <c r="AJ16" s="96">
        <f t="shared" si="14"/>
        <v>3.9094982645560021</v>
      </c>
      <c r="AK16" s="127"/>
      <c r="AL16" s="13"/>
      <c r="AM16" s="13"/>
      <c r="AN16" s="13"/>
      <c r="AO16" s="13"/>
      <c r="AP16" s="13"/>
      <c r="AQ16" s="13"/>
      <c r="AR16" s="8">
        <f t="shared" si="15"/>
        <v>4.1645678208022652</v>
      </c>
      <c r="AS16" s="8">
        <f t="shared" si="16"/>
        <v>4.0437131938829705</v>
      </c>
      <c r="AT16" s="8">
        <f t="shared" si="17"/>
        <v>4.3224239463746059</v>
      </c>
      <c r="AU16" s="8">
        <f t="shared" si="18"/>
        <v>4.1969889498820665</v>
      </c>
      <c r="AV16" s="8">
        <f t="shared" si="19"/>
        <v>4.1819234777354772</v>
      </c>
      <c r="AW16" s="8"/>
      <c r="AX16" s="8">
        <f t="shared" si="20"/>
        <v>4.0833931123147016</v>
      </c>
      <c r="AY16" s="8">
        <f t="shared" si="21"/>
        <v>4.1574581013570251</v>
      </c>
      <c r="AZ16" s="8">
        <f t="shared" si="22"/>
        <v>4.1876051234149845</v>
      </c>
      <c r="BA16" s="8">
        <v>4.0781418232254074</v>
      </c>
      <c r="BB16" s="8">
        <f t="shared" si="23"/>
        <v>3.9997275799542056</v>
      </c>
      <c r="BC16" s="8">
        <v>4.0094887624650912</v>
      </c>
      <c r="BD16" s="8">
        <f t="shared" si="24"/>
        <v>4.0872866245935588</v>
      </c>
      <c r="BE16" s="5"/>
      <c r="BF16" s="60">
        <f t="shared" si="25"/>
        <v>40.321544099999997</v>
      </c>
      <c r="BG16" s="62">
        <f t="shared" si="26"/>
        <v>41.2230341</v>
      </c>
      <c r="BH16" s="62">
        <f t="shared" si="27"/>
        <v>37.167388599999995</v>
      </c>
      <c r="BI16" s="62">
        <f t="shared" si="28"/>
        <v>43.896271999999996</v>
      </c>
      <c r="BJ16" s="62">
        <f t="shared" si="29"/>
        <v>43.645534099999999</v>
      </c>
      <c r="BK16" s="62">
        <f t="shared" si="30"/>
        <v>43.735920100000001</v>
      </c>
      <c r="BL16" s="62">
        <f t="shared" si="31"/>
        <v>42.094092399999994</v>
      </c>
      <c r="BM16" s="62">
        <f t="shared" si="32"/>
        <v>42.788034099999997</v>
      </c>
      <c r="BN16" s="63">
        <f t="shared" si="33"/>
        <v>44.435534099999998</v>
      </c>
      <c r="BO16" s="50"/>
      <c r="BP16" s="52">
        <v>2022</v>
      </c>
      <c r="BQ16" s="56">
        <f t="shared" si="34"/>
        <v>6.8001438217769143</v>
      </c>
      <c r="BR16" s="56">
        <f t="shared" si="35"/>
        <v>6.4256672449408709</v>
      </c>
      <c r="BS16" s="56">
        <f t="shared" si="36"/>
        <v>6.6873693822752154</v>
      </c>
      <c r="BT16" s="56">
        <f t="shared" si="37"/>
        <v>6.5758292083639889</v>
      </c>
      <c r="BU16" s="56">
        <f t="shared" si="38"/>
        <v>6.6873693822752154</v>
      </c>
      <c r="BV16" s="56">
        <f t="shared" si="39"/>
        <v>6.4594154149607919</v>
      </c>
      <c r="BW16" s="56"/>
      <c r="BX16" s="53">
        <f t="shared" si="40"/>
        <v>2015</v>
      </c>
      <c r="BY16" s="97">
        <f t="shared" si="41"/>
        <v>42217</v>
      </c>
      <c r="BZ16" s="56">
        <f t="shared" si="42"/>
        <v>4.1667306759091867</v>
      </c>
      <c r="CA16" s="56">
        <f t="shared" si="43"/>
        <v>3.9997275799542056</v>
      </c>
      <c r="CB16" s="56">
        <v>4.0748254966947952</v>
      </c>
      <c r="CC16" s="56">
        <v>4.0062342668067403</v>
      </c>
      <c r="CD16" s="56">
        <v>4.0748254966947952</v>
      </c>
      <c r="CE16" s="56">
        <f t="shared" si="44"/>
        <v>4.0297412369430505</v>
      </c>
      <c r="CF16" s="1"/>
      <c r="CG16" s="98">
        <v>3.5</v>
      </c>
      <c r="CH16" s="99">
        <v>-1</v>
      </c>
      <c r="CI16" s="99">
        <v>4.25</v>
      </c>
      <c r="CJ16" s="99">
        <v>0</v>
      </c>
      <c r="CK16" s="99">
        <v>3.75</v>
      </c>
      <c r="CL16" s="99">
        <v>2.4999999999999964</v>
      </c>
      <c r="CM16" s="99">
        <v>1.7623099999999994</v>
      </c>
      <c r="CN16" s="100">
        <v>1.7861199999999968</v>
      </c>
      <c r="CO16" s="13"/>
      <c r="CP16" s="101">
        <v>1.0828782784129118</v>
      </c>
      <c r="CQ16" s="102">
        <v>1.0323066577000672</v>
      </c>
      <c r="CR16" s="102">
        <v>1.0222999327505045</v>
      </c>
      <c r="CS16" s="102">
        <v>0.96839273705447215</v>
      </c>
      <c r="CT16" s="102">
        <v>1.0666204986149583</v>
      </c>
      <c r="CU16" s="103">
        <v>0.96145520928413097</v>
      </c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</row>
    <row r="17" spans="1:143" ht="12.75" x14ac:dyDescent="0.2">
      <c r="A17" s="3">
        <f t="shared" si="0"/>
        <v>2015</v>
      </c>
      <c r="B17" s="43">
        <v>42248</v>
      </c>
      <c r="C17" s="43">
        <v>42277</v>
      </c>
      <c r="D17" s="44">
        <f t="shared" si="1"/>
        <v>42248</v>
      </c>
      <c r="E17" s="94">
        <v>43.902079999999998</v>
      </c>
      <c r="F17" s="46">
        <v>34.014789999999998</v>
      </c>
      <c r="G17" s="94">
        <v>40.314950000000003</v>
      </c>
      <c r="H17" s="46">
        <v>34.800409999999999</v>
      </c>
      <c r="I17" s="94">
        <v>41.076819999999998</v>
      </c>
      <c r="J17" s="46">
        <v>31.323820000000001</v>
      </c>
      <c r="K17" s="94">
        <v>45.784390000000002</v>
      </c>
      <c r="L17" s="46">
        <v>37.554580000000001</v>
      </c>
      <c r="M17" s="94">
        <v>45.628639999999997</v>
      </c>
      <c r="N17" s="46">
        <v>37.460850000000001</v>
      </c>
      <c r="O17" s="94">
        <f t="shared" si="2"/>
        <v>42.314950000000003</v>
      </c>
      <c r="P17" s="46">
        <f t="shared" si="3"/>
        <v>32.300409999999999</v>
      </c>
      <c r="Q17" s="94">
        <f t="shared" si="4"/>
        <v>41.314950000000003</v>
      </c>
      <c r="R17" s="46">
        <f t="shared" si="5"/>
        <v>31.800409999999999</v>
      </c>
      <c r="S17" s="94">
        <f t="shared" si="6"/>
        <v>43.564950000000003</v>
      </c>
      <c r="T17" s="46">
        <f t="shared" si="7"/>
        <v>37.050409999999999</v>
      </c>
      <c r="U17" s="94">
        <f t="shared" si="8"/>
        <v>44.873640000000002</v>
      </c>
      <c r="V17" s="95">
        <f t="shared" si="9"/>
        <v>35.478659999999998</v>
      </c>
      <c r="W17" s="96">
        <v>4.2293766609507353</v>
      </c>
      <c r="X17" s="96">
        <v>4.4718438432923122</v>
      </c>
      <c r="Y17" s="96">
        <v>4.0993762766527331</v>
      </c>
      <c r="Z17" s="96">
        <v>4.0933903044919857</v>
      </c>
      <c r="AA17" s="96">
        <v>3.9633975042817671</v>
      </c>
      <c r="AB17" s="96">
        <v>4.2715407589662826</v>
      </c>
      <c r="AC17" s="96">
        <v>4.1504172620390776</v>
      </c>
      <c r="AD17" s="96">
        <v>4.1309558169548568</v>
      </c>
      <c r="AE17" s="96">
        <v>3.7449522219801827</v>
      </c>
      <c r="AF17" s="96">
        <f t="shared" si="10"/>
        <v>4.4335842284463878</v>
      </c>
      <c r="AG17" s="96">
        <f t="shared" si="11"/>
        <v>4.225927644621212</v>
      </c>
      <c r="AH17" s="96">
        <f t="shared" si="12"/>
        <v>4.1848831094059014</v>
      </c>
      <c r="AI17" s="96">
        <f t="shared" si="13"/>
        <v>4.4058664364038362</v>
      </c>
      <c r="AJ17" s="96">
        <f t="shared" si="14"/>
        <v>4.1666742822585814</v>
      </c>
      <c r="AK17" s="127"/>
      <c r="AL17" s="13"/>
      <c r="AM17" s="13"/>
      <c r="AN17" s="13"/>
      <c r="AO17" s="13"/>
      <c r="AP17" s="13"/>
      <c r="AQ17" s="13"/>
      <c r="AR17" s="8">
        <f t="shared" si="15"/>
        <v>4.2501324139029144</v>
      </c>
      <c r="AS17" s="8">
        <f t="shared" si="16"/>
        <v>4.2303525124045702</v>
      </c>
      <c r="AT17" s="8">
        <f t="shared" si="17"/>
        <v>4.4112314228366598</v>
      </c>
      <c r="AU17" s="8">
        <f t="shared" si="18"/>
        <v>4.3907018664736714</v>
      </c>
      <c r="AV17" s="8">
        <f t="shared" si="19"/>
        <v>4.3206045539044542</v>
      </c>
      <c r="AW17" s="8"/>
      <c r="AX17" s="8">
        <f t="shared" si="20"/>
        <v>4.1694987998493955</v>
      </c>
      <c r="AY17" s="8">
        <f t="shared" si="21"/>
        <v>4.2428837768027163</v>
      </c>
      <c r="AZ17" s="8">
        <f t="shared" si="22"/>
        <v>4.2746260832464618</v>
      </c>
      <c r="BA17" s="8">
        <v>4.1640653866665653</v>
      </c>
      <c r="BB17" s="8">
        <f t="shared" si="23"/>
        <v>4.0830742128105006</v>
      </c>
      <c r="BC17" s="8">
        <v>4.0939996303229478</v>
      </c>
      <c r="BD17" s="8">
        <f t="shared" si="24"/>
        <v>4.1722938267121901</v>
      </c>
      <c r="BE17" s="5"/>
      <c r="BF17" s="60">
        <f t="shared" si="25"/>
        <v>39.65054529999999</v>
      </c>
      <c r="BG17" s="62">
        <f t="shared" si="26"/>
        <v>37.943697800000002</v>
      </c>
      <c r="BH17" s="62">
        <f t="shared" si="27"/>
        <v>36.883029999999998</v>
      </c>
      <c r="BI17" s="62">
        <f t="shared" si="28"/>
        <v>42.116490299999995</v>
      </c>
      <c r="BJ17" s="62">
        <f t="shared" si="29"/>
        <v>37.223697799999997</v>
      </c>
      <c r="BK17" s="62">
        <f t="shared" si="30"/>
        <v>42.245571699999999</v>
      </c>
      <c r="BL17" s="62">
        <f t="shared" si="31"/>
        <v>40.833798599999994</v>
      </c>
      <c r="BM17" s="62">
        <f t="shared" si="32"/>
        <v>38.0086978</v>
      </c>
      <c r="BN17" s="63">
        <f t="shared" si="33"/>
        <v>40.763697800000003</v>
      </c>
      <c r="BO17" s="50"/>
      <c r="BP17" s="52">
        <v>2023</v>
      </c>
      <c r="BQ17" s="56">
        <f t="shared" si="34"/>
        <v>7.2627633937087026</v>
      </c>
      <c r="BR17" s="56">
        <f t="shared" si="35"/>
        <v>6.8610503684367714</v>
      </c>
      <c r="BS17" s="56">
        <f t="shared" si="36"/>
        <v>7.1303475741861275</v>
      </c>
      <c r="BT17" s="56">
        <f t="shared" si="37"/>
        <v>7.0115250554029638</v>
      </c>
      <c r="BU17" s="56">
        <f t="shared" si="38"/>
        <v>7.1303475741861275</v>
      </c>
      <c r="BV17" s="56">
        <f t="shared" si="39"/>
        <v>6.8954687710975415</v>
      </c>
      <c r="BW17" s="56"/>
      <c r="BX17" s="53">
        <f t="shared" si="40"/>
        <v>2015</v>
      </c>
      <c r="BY17" s="97">
        <f t="shared" si="41"/>
        <v>42248</v>
      </c>
      <c r="BZ17" s="56">
        <f t="shared" si="42"/>
        <v>4.2510992454498746</v>
      </c>
      <c r="CA17" s="56">
        <f t="shared" si="43"/>
        <v>4.0830742128105006</v>
      </c>
      <c r="CB17" s="56">
        <v>4.1607490601359522</v>
      </c>
      <c r="CC17" s="56">
        <v>4.0907452888789759</v>
      </c>
      <c r="CD17" s="56">
        <v>4.1607490601359522</v>
      </c>
      <c r="CE17" s="56">
        <f t="shared" si="44"/>
        <v>4.1132161743449984</v>
      </c>
      <c r="CF17" s="1"/>
      <c r="CG17" s="98">
        <v>2</v>
      </c>
      <c r="CH17" s="99">
        <v>-2.5</v>
      </c>
      <c r="CI17" s="99">
        <v>1</v>
      </c>
      <c r="CJ17" s="99">
        <v>-3</v>
      </c>
      <c r="CK17" s="99">
        <v>3.25</v>
      </c>
      <c r="CL17" s="99">
        <v>2.25</v>
      </c>
      <c r="CM17" s="99">
        <v>0.97156000000000375</v>
      </c>
      <c r="CN17" s="100">
        <v>1.46387</v>
      </c>
      <c r="CO17" s="13"/>
      <c r="CP17" s="101">
        <v>1.0831081081081082</v>
      </c>
      <c r="CQ17" s="102">
        <v>1.0323783783783782</v>
      </c>
      <c r="CR17" s="102">
        <v>1.0223513513513514</v>
      </c>
      <c r="CS17" s="102">
        <v>0.96824324324324318</v>
      </c>
      <c r="CT17" s="102">
        <v>1.0665489130434782</v>
      </c>
      <c r="CU17" s="103">
        <v>1.0039169604386997</v>
      </c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</row>
    <row r="18" spans="1:143" ht="12.75" x14ac:dyDescent="0.2">
      <c r="A18" s="3">
        <f t="shared" si="0"/>
        <v>2015</v>
      </c>
      <c r="B18" s="43">
        <v>42278</v>
      </c>
      <c r="C18" s="43">
        <v>42308</v>
      </c>
      <c r="D18" s="44">
        <f t="shared" si="1"/>
        <v>42278</v>
      </c>
      <c r="E18" s="94">
        <v>41.4711</v>
      </c>
      <c r="F18" s="46">
        <v>32.992750000000001</v>
      </c>
      <c r="G18" s="94">
        <v>36.49342</v>
      </c>
      <c r="H18" s="46">
        <v>34.295119999999997</v>
      </c>
      <c r="I18" s="94">
        <v>38.48216</v>
      </c>
      <c r="J18" s="46">
        <v>30.155339999999999</v>
      </c>
      <c r="K18" s="94">
        <v>44.494799999999998</v>
      </c>
      <c r="L18" s="46">
        <v>37.782040000000002</v>
      </c>
      <c r="M18" s="94">
        <v>43.15052</v>
      </c>
      <c r="N18" s="46">
        <v>37.264949999999999</v>
      </c>
      <c r="O18" s="94">
        <f t="shared" si="2"/>
        <v>36.74342</v>
      </c>
      <c r="P18" s="46">
        <f t="shared" si="3"/>
        <v>33.295119999999997</v>
      </c>
      <c r="Q18" s="94">
        <f t="shared" si="4"/>
        <v>35.99342</v>
      </c>
      <c r="R18" s="46">
        <f t="shared" si="5"/>
        <v>33.295119999999997</v>
      </c>
      <c r="S18" s="94">
        <f t="shared" si="6"/>
        <v>39.49342</v>
      </c>
      <c r="T18" s="46">
        <f t="shared" si="7"/>
        <v>35.295119999999997</v>
      </c>
      <c r="U18" s="94">
        <f t="shared" si="8"/>
        <v>43.005720000000004</v>
      </c>
      <c r="V18" s="95">
        <f t="shared" si="9"/>
        <v>34.229500000000002</v>
      </c>
      <c r="W18" s="96">
        <v>4.2293766609507353</v>
      </c>
      <c r="X18" s="96">
        <v>4.4760502632618868</v>
      </c>
      <c r="Y18" s="96">
        <v>4.106047068021538</v>
      </c>
      <c r="Z18" s="96">
        <v>4.1228438219333761</v>
      </c>
      <c r="AA18" s="96">
        <v>3.9933852037940998</v>
      </c>
      <c r="AB18" s="96">
        <v>4.2948913984452801</v>
      </c>
      <c r="AC18" s="96">
        <v>4.186007984757353</v>
      </c>
      <c r="AD18" s="96">
        <v>4.3516941930267832</v>
      </c>
      <c r="AE18" s="96">
        <v>3.7778888813023799</v>
      </c>
      <c r="AF18" s="96">
        <f t="shared" si="10"/>
        <v>4.4632924432528345</v>
      </c>
      <c r="AG18" s="96">
        <f t="shared" si="11"/>
        <v>4.2556077664932292</v>
      </c>
      <c r="AH18" s="96">
        <f t="shared" si="12"/>
        <v>4.2142911862360144</v>
      </c>
      <c r="AI18" s="96">
        <f t="shared" si="13"/>
        <v>4.6409226485389299</v>
      </c>
      <c r="AJ18" s="96">
        <f t="shared" si="14"/>
        <v>4.2022277925098228</v>
      </c>
      <c r="AK18" s="127"/>
      <c r="AL18" s="13"/>
      <c r="AM18" s="13"/>
      <c r="AN18" s="13"/>
      <c r="AO18" s="13"/>
      <c r="AP18" s="13"/>
      <c r="AQ18" s="13"/>
      <c r="AR18" s="8">
        <f t="shared" si="15"/>
        <v>4.2863055236887417</v>
      </c>
      <c r="AS18" s="8">
        <f t="shared" si="16"/>
        <v>4.4547029302030516</v>
      </c>
      <c r="AT18" s="8">
        <f t="shared" si="17"/>
        <v>4.448775487261595</v>
      </c>
      <c r="AU18" s="8">
        <f t="shared" si="18"/>
        <v>4.6235551265184434</v>
      </c>
      <c r="AV18" s="8">
        <f t="shared" si="19"/>
        <v>4.4533347669179584</v>
      </c>
      <c r="AW18" s="8"/>
      <c r="AX18" s="8">
        <f t="shared" si="20"/>
        <v>4.1994677838149945</v>
      </c>
      <c r="AY18" s="8">
        <f t="shared" si="21"/>
        <v>4.2789981580490641</v>
      </c>
      <c r="AZ18" s="8">
        <f t="shared" si="22"/>
        <v>4.2979847758683274</v>
      </c>
      <c r="BA18" s="8">
        <v>4.1941895814596828</v>
      </c>
      <c r="BB18" s="8">
        <f t="shared" si="23"/>
        <v>4.1138024631561638</v>
      </c>
      <c r="BC18" s="8">
        <v>4.1236285440170235</v>
      </c>
      <c r="BD18" s="8">
        <f t="shared" si="24"/>
        <v>4.2018804841118795</v>
      </c>
      <c r="BE18" s="5"/>
      <c r="BF18" s="60">
        <f t="shared" si="25"/>
        <v>37.825409499999992</v>
      </c>
      <c r="BG18" s="62">
        <f t="shared" si="26"/>
        <v>35.548150999999997</v>
      </c>
      <c r="BH18" s="62">
        <f t="shared" si="27"/>
        <v>34.901627399999995</v>
      </c>
      <c r="BI18" s="62">
        <f t="shared" si="28"/>
        <v>40.619724899999994</v>
      </c>
      <c r="BJ18" s="62">
        <f t="shared" si="29"/>
        <v>34.833151000000001</v>
      </c>
      <c r="BK18" s="62">
        <f t="shared" si="30"/>
        <v>41.608313199999998</v>
      </c>
      <c r="BL18" s="62">
        <f t="shared" si="31"/>
        <v>39.231945400000001</v>
      </c>
      <c r="BM18" s="62">
        <f t="shared" si="32"/>
        <v>35.260650999999996</v>
      </c>
      <c r="BN18" s="63">
        <f t="shared" si="33"/>
        <v>37.688150999999998</v>
      </c>
      <c r="BO18" s="50"/>
      <c r="BP18" s="52">
        <v>2024</v>
      </c>
      <c r="BQ18" s="56">
        <f t="shared" si="34"/>
        <v>7.5591167406297508</v>
      </c>
      <c r="BR18" s="56">
        <f t="shared" si="35"/>
        <v>7.169143750591072</v>
      </c>
      <c r="BS18" s="56">
        <f t="shared" si="36"/>
        <v>7.439168049066617</v>
      </c>
      <c r="BT18" s="56">
        <f t="shared" si="37"/>
        <v>7.3152686726803884</v>
      </c>
      <c r="BU18" s="56">
        <f t="shared" si="38"/>
        <v>7.439168049066617</v>
      </c>
      <c r="BV18" s="56">
        <f t="shared" si="39"/>
        <v>7.2040364349361914</v>
      </c>
      <c r="BW18" s="56"/>
      <c r="BX18" s="53">
        <f t="shared" si="40"/>
        <v>2015</v>
      </c>
      <c r="BY18" s="97">
        <f t="shared" si="41"/>
        <v>42278</v>
      </c>
      <c r="BZ18" s="56">
        <f t="shared" si="42"/>
        <v>4.2579629056708903</v>
      </c>
      <c r="CA18" s="56">
        <f t="shared" si="43"/>
        <v>4.1138024631561638</v>
      </c>
      <c r="CB18" s="56">
        <v>4.1908732549290706</v>
      </c>
      <c r="CC18" s="56">
        <v>4.1203742566395247</v>
      </c>
      <c r="CD18" s="56">
        <v>4.1908732549290706</v>
      </c>
      <c r="CE18" s="56">
        <f t="shared" si="44"/>
        <v>4.1439917280317111</v>
      </c>
      <c r="CF18" s="1"/>
      <c r="CG18" s="98">
        <v>0.25</v>
      </c>
      <c r="CH18" s="99">
        <v>-1</v>
      </c>
      <c r="CI18" s="99">
        <v>-0.5</v>
      </c>
      <c r="CJ18" s="99">
        <v>-1</v>
      </c>
      <c r="CK18" s="99">
        <v>3</v>
      </c>
      <c r="CL18" s="99">
        <v>1.0000000000000036</v>
      </c>
      <c r="CM18" s="99">
        <v>1.5346200000000039</v>
      </c>
      <c r="CN18" s="100">
        <v>1.2367500000000007</v>
      </c>
      <c r="CO18" s="13"/>
      <c r="CP18" s="101">
        <v>1.0825761624799572</v>
      </c>
      <c r="CQ18" s="102">
        <v>1.0322020309994655</v>
      </c>
      <c r="CR18" s="102">
        <v>1.0221806520577232</v>
      </c>
      <c r="CS18" s="102">
        <v>0.96859967931587387</v>
      </c>
      <c r="CT18" s="102">
        <v>1.0664634146341465</v>
      </c>
      <c r="CU18" s="103">
        <v>1.0038747675139492</v>
      </c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</row>
    <row r="19" spans="1:143" ht="12.75" x14ac:dyDescent="0.2">
      <c r="A19" s="3">
        <f t="shared" si="0"/>
        <v>2015</v>
      </c>
      <c r="B19" s="43">
        <v>42309</v>
      </c>
      <c r="C19" s="43">
        <v>42338</v>
      </c>
      <c r="D19" s="44">
        <f t="shared" si="1"/>
        <v>42309</v>
      </c>
      <c r="E19" s="94">
        <v>43.709670000000003</v>
      </c>
      <c r="F19" s="46">
        <v>35.187759999999997</v>
      </c>
      <c r="G19" s="94">
        <v>37.583579999999998</v>
      </c>
      <c r="H19" s="46">
        <v>36.013590000000001</v>
      </c>
      <c r="I19" s="94">
        <v>40.46895</v>
      </c>
      <c r="J19" s="46">
        <v>32.260739999999998</v>
      </c>
      <c r="K19" s="94">
        <v>46.503360000000001</v>
      </c>
      <c r="L19" s="46">
        <v>39.835569999999997</v>
      </c>
      <c r="M19" s="94">
        <v>45.067419999999998</v>
      </c>
      <c r="N19" s="46">
        <v>39.458869999999997</v>
      </c>
      <c r="O19" s="94">
        <f t="shared" si="2"/>
        <v>36.833579999999998</v>
      </c>
      <c r="P19" s="46">
        <f t="shared" si="3"/>
        <v>35.013590000000001</v>
      </c>
      <c r="Q19" s="94">
        <f t="shared" si="4"/>
        <v>37.083579999999998</v>
      </c>
      <c r="R19" s="46">
        <f t="shared" si="5"/>
        <v>35.513590000000001</v>
      </c>
      <c r="S19" s="94">
        <f t="shared" si="6"/>
        <v>40.333579999999998</v>
      </c>
      <c r="T19" s="46">
        <f t="shared" si="7"/>
        <v>36.513590000000001</v>
      </c>
      <c r="U19" s="94">
        <f t="shared" si="8"/>
        <v>44.383420000000008</v>
      </c>
      <c r="V19" s="95">
        <f t="shared" si="9"/>
        <v>35.714509999999997</v>
      </c>
      <c r="W19" s="96">
        <v>4.2843036305734721</v>
      </c>
      <c r="X19" s="96">
        <v>4.602722221199893</v>
      </c>
      <c r="Y19" s="96">
        <v>4.2422624747711355</v>
      </c>
      <c r="Z19" s="96">
        <v>4.2482313632122528</v>
      </c>
      <c r="AA19" s="96">
        <v>4.1291574812009522</v>
      </c>
      <c r="AB19" s="96">
        <v>4.4225780582694396</v>
      </c>
      <c r="AC19" s="96">
        <v>4.410133795672917</v>
      </c>
      <c r="AD19" s="96">
        <v>4.55650179762692</v>
      </c>
      <c r="AE19" s="96">
        <v>3.7976871768782794</v>
      </c>
      <c r="AF19" s="96">
        <f t="shared" si="10"/>
        <v>4.6009065519329946</v>
      </c>
      <c r="AG19" s="96">
        <f t="shared" si="11"/>
        <v>4.3931767523150986</v>
      </c>
      <c r="AH19" s="96">
        <f t="shared" si="12"/>
        <v>4.350201905807384</v>
      </c>
      <c r="AI19" s="96">
        <f t="shared" si="13"/>
        <v>4.8794117819001119</v>
      </c>
      <c r="AJ19" s="96">
        <f t="shared" si="14"/>
        <v>4.4265283450992099</v>
      </c>
      <c r="AK19" s="127"/>
      <c r="AL19" s="13"/>
      <c r="AM19" s="13"/>
      <c r="AN19" s="13"/>
      <c r="AO19" s="13"/>
      <c r="AP19" s="13"/>
      <c r="AQ19" s="13"/>
      <c r="AR19" s="8">
        <f t="shared" si="15"/>
        <v>4.5140988064568726</v>
      </c>
      <c r="AS19" s="8">
        <f t="shared" si="16"/>
        <v>4.6628618941222886</v>
      </c>
      <c r="AT19" s="8">
        <f t="shared" si="17"/>
        <v>4.6852020962661935</v>
      </c>
      <c r="AU19" s="8">
        <f t="shared" si="18"/>
        <v>4.8396032793668784</v>
      </c>
      <c r="AV19" s="8">
        <f t="shared" si="19"/>
        <v>4.6754415190530585</v>
      </c>
      <c r="AW19" s="8"/>
      <c r="AX19" s="8">
        <f t="shared" si="20"/>
        <v>4.3270497346482024</v>
      </c>
      <c r="AY19" s="8">
        <f t="shared" si="21"/>
        <v>4.5064216090034668</v>
      </c>
      <c r="AZ19" s="8">
        <f t="shared" si="22"/>
        <v>4.4257154721273286</v>
      </c>
      <c r="BA19" s="8">
        <v>4.3334770551325716</v>
      </c>
      <c r="BB19" s="8">
        <f t="shared" si="23"/>
        <v>4.252927657752795</v>
      </c>
      <c r="BC19" s="8">
        <v>4.2606259497389756</v>
      </c>
      <c r="BD19" s="8">
        <f t="shared" si="24"/>
        <v>4.3278348199018106</v>
      </c>
      <c r="BE19" s="5"/>
      <c r="BF19" s="60">
        <f t="shared" si="25"/>
        <v>40.045248700000002</v>
      </c>
      <c r="BG19" s="62">
        <f t="shared" si="26"/>
        <v>36.908484299999998</v>
      </c>
      <c r="BH19" s="62">
        <f t="shared" si="27"/>
        <v>36.939419700000002</v>
      </c>
      <c r="BI19" s="62">
        <f t="shared" si="28"/>
        <v>42.6557435</v>
      </c>
      <c r="BJ19" s="62">
        <f t="shared" si="29"/>
        <v>36.408484299999998</v>
      </c>
      <c r="BK19" s="62">
        <f t="shared" si="30"/>
        <v>43.636210300000002</v>
      </c>
      <c r="BL19" s="62">
        <f t="shared" si="31"/>
        <v>40.655788700000002</v>
      </c>
      <c r="BM19" s="62">
        <f t="shared" si="32"/>
        <v>36.050984299999996</v>
      </c>
      <c r="BN19" s="63">
        <f t="shared" si="33"/>
        <v>38.690984299999997</v>
      </c>
      <c r="BO19" s="50"/>
      <c r="BP19" s="52">
        <v>2025</v>
      </c>
      <c r="BQ19" s="56">
        <f t="shared" si="34"/>
        <v>7.8740950149350466</v>
      </c>
      <c r="BR19" s="56">
        <f t="shared" si="35"/>
        <v>7.4614311900441237</v>
      </c>
      <c r="BS19" s="56">
        <f t="shared" si="36"/>
        <v>7.7351182764413018</v>
      </c>
      <c r="BT19" s="56">
        <f t="shared" si="37"/>
        <v>7.6063536230278368</v>
      </c>
      <c r="BU19" s="56">
        <f t="shared" si="38"/>
        <v>7.7351182764413018</v>
      </c>
      <c r="BV19" s="56">
        <f t="shared" si="39"/>
        <v>7.49677382426525</v>
      </c>
      <c r="BW19" s="56"/>
      <c r="BX19" s="53">
        <f t="shared" si="40"/>
        <v>2015</v>
      </c>
      <c r="BY19" s="97">
        <f t="shared" si="41"/>
        <v>42309</v>
      </c>
      <c r="BZ19" s="56">
        <f t="shared" si="42"/>
        <v>4.3981166321341041</v>
      </c>
      <c r="CA19" s="56">
        <f t="shared" si="43"/>
        <v>4.252927657752795</v>
      </c>
      <c r="CB19" s="56">
        <v>4.3301607286019594</v>
      </c>
      <c r="CC19" s="56">
        <v>4.257371912352637</v>
      </c>
      <c r="CD19" s="56">
        <v>4.3301607286019594</v>
      </c>
      <c r="CE19" s="56">
        <f t="shared" si="44"/>
        <v>4.2833310931865265</v>
      </c>
      <c r="CF19" s="1"/>
      <c r="CG19" s="98">
        <v>-0.75</v>
      </c>
      <c r="CH19" s="99">
        <v>-1</v>
      </c>
      <c r="CI19" s="99">
        <v>-0.5</v>
      </c>
      <c r="CJ19" s="99">
        <v>-0.5</v>
      </c>
      <c r="CK19" s="99">
        <v>2.75</v>
      </c>
      <c r="CL19" s="99">
        <v>0.5</v>
      </c>
      <c r="CM19" s="99">
        <v>0.6737500000000054</v>
      </c>
      <c r="CN19" s="100">
        <v>0.52674999999999983</v>
      </c>
      <c r="CO19" s="13"/>
      <c r="CP19" s="101">
        <v>1.0830169448337368</v>
      </c>
      <c r="CQ19" s="102">
        <v>1.0341189960504522</v>
      </c>
      <c r="CR19" s="102">
        <v>1.0240030577143584</v>
      </c>
      <c r="CS19" s="102">
        <v>0.97197095171359404</v>
      </c>
      <c r="CT19" s="102">
        <v>1.0708679593721147</v>
      </c>
      <c r="CU19" s="103">
        <v>1.003717472118959</v>
      </c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</row>
    <row r="20" spans="1:143" ht="12.75" x14ac:dyDescent="0.2">
      <c r="A20" s="3">
        <f t="shared" si="0"/>
        <v>2015</v>
      </c>
      <c r="B20" s="43">
        <v>42339</v>
      </c>
      <c r="C20" s="43">
        <v>42369</v>
      </c>
      <c r="D20" s="44">
        <f t="shared" si="1"/>
        <v>42339</v>
      </c>
      <c r="E20" s="94">
        <v>43.692630000000001</v>
      </c>
      <c r="F20" s="46">
        <v>35.066110000000002</v>
      </c>
      <c r="G20" s="94">
        <v>37.683030000000002</v>
      </c>
      <c r="H20" s="46">
        <v>36.146819999999998</v>
      </c>
      <c r="I20" s="94">
        <v>40.49127</v>
      </c>
      <c r="J20" s="46">
        <v>32.16216</v>
      </c>
      <c r="K20" s="94">
        <v>44.17315</v>
      </c>
      <c r="L20" s="46">
        <v>39.602710000000002</v>
      </c>
      <c r="M20" s="94">
        <v>44.144689999999997</v>
      </c>
      <c r="N20" s="46">
        <v>39.570709999999998</v>
      </c>
      <c r="O20" s="94">
        <f t="shared" si="2"/>
        <v>37.183030000000002</v>
      </c>
      <c r="P20" s="46">
        <f t="shared" si="3"/>
        <v>35.646819999999998</v>
      </c>
      <c r="Q20" s="94">
        <f t="shared" si="4"/>
        <v>37.183030000000002</v>
      </c>
      <c r="R20" s="46">
        <f t="shared" si="5"/>
        <v>35.646819999999998</v>
      </c>
      <c r="S20" s="94">
        <f t="shared" si="6"/>
        <v>40.183030000000002</v>
      </c>
      <c r="T20" s="46">
        <f t="shared" si="7"/>
        <v>36.896819999999991</v>
      </c>
      <c r="U20" s="94">
        <f t="shared" si="8"/>
        <v>42.853000000000002</v>
      </c>
      <c r="V20" s="95">
        <f t="shared" si="9"/>
        <v>34.915109999999999</v>
      </c>
      <c r="W20" s="96">
        <v>4.3941575698189448</v>
      </c>
      <c r="X20" s="96">
        <v>4.6020558062059127</v>
      </c>
      <c r="Y20" s="96">
        <v>4.3339321494819671</v>
      </c>
      <c r="Z20" s="96">
        <v>4.2720249354105935</v>
      </c>
      <c r="AA20" s="96">
        <v>4.1606258618977643</v>
      </c>
      <c r="AB20" s="96">
        <v>4.44787453413874</v>
      </c>
      <c r="AC20" s="96">
        <v>4.4241834969229519</v>
      </c>
      <c r="AD20" s="96">
        <v>4.5245246213134083</v>
      </c>
      <c r="AE20" s="96">
        <v>3.7624945344082499</v>
      </c>
      <c r="AF20" s="96">
        <f t="shared" si="10"/>
        <v>4.616999368642416</v>
      </c>
      <c r="AG20" s="96">
        <f t="shared" si="11"/>
        <v>4.4145121224618871</v>
      </c>
      <c r="AH20" s="96">
        <f t="shared" si="12"/>
        <v>4.3709887635080378</v>
      </c>
      <c r="AI20" s="96">
        <f t="shared" si="13"/>
        <v>4.8426035672719783</v>
      </c>
      <c r="AJ20" s="96">
        <f t="shared" si="14"/>
        <v>4.4399679919527646</v>
      </c>
      <c r="AK20" s="127"/>
      <c r="AL20" s="13"/>
      <c r="AM20" s="13"/>
      <c r="AN20" s="13"/>
      <c r="AO20" s="13"/>
      <c r="AP20" s="13"/>
      <c r="AQ20" s="13"/>
      <c r="AR20" s="8">
        <f t="shared" si="15"/>
        <v>4.5283784093128894</v>
      </c>
      <c r="AS20" s="8">
        <f t="shared" si="16"/>
        <v>4.6303614608328161</v>
      </c>
      <c r="AT20" s="8">
        <f t="shared" si="17"/>
        <v>4.7000228936143618</v>
      </c>
      <c r="AU20" s="8">
        <f t="shared" si="18"/>
        <v>4.8058710852458093</v>
      </c>
      <c r="AV20" s="8">
        <f t="shared" si="19"/>
        <v>4.6661584622514694</v>
      </c>
      <c r="AW20" s="8"/>
      <c r="AX20" s="8">
        <f t="shared" si="20"/>
        <v>4.3512597185699979</v>
      </c>
      <c r="AY20" s="8">
        <f t="shared" si="21"/>
        <v>4.5206780283337915</v>
      </c>
      <c r="AZ20" s="8">
        <f t="shared" si="22"/>
        <v>4.4510206722174122</v>
      </c>
      <c r="BA20" s="8">
        <v>4.357992023626716</v>
      </c>
      <c r="BB20" s="8">
        <f t="shared" si="23"/>
        <v>4.2851731549316163</v>
      </c>
      <c r="BC20" s="8">
        <v>4.2847378601390487</v>
      </c>
      <c r="BD20" s="8">
        <f t="shared" si="24"/>
        <v>4.3517359471728714</v>
      </c>
      <c r="BE20" s="5"/>
      <c r="BF20" s="60">
        <f t="shared" si="25"/>
        <v>39.9832264</v>
      </c>
      <c r="BG20" s="62">
        <f t="shared" si="26"/>
        <v>37.022459699999999</v>
      </c>
      <c r="BH20" s="62">
        <f t="shared" si="27"/>
        <v>36.909752699999999</v>
      </c>
      <c r="BI20" s="62">
        <f t="shared" si="28"/>
        <v>42.177878599999993</v>
      </c>
      <c r="BJ20" s="62">
        <f t="shared" si="29"/>
        <v>36.522459699999999</v>
      </c>
      <c r="BK20" s="62">
        <f t="shared" si="30"/>
        <v>42.207860799999992</v>
      </c>
      <c r="BL20" s="62">
        <f t="shared" si="31"/>
        <v>39.439707299999995</v>
      </c>
      <c r="BM20" s="62">
        <f t="shared" si="32"/>
        <v>36.522459699999999</v>
      </c>
      <c r="BN20" s="63">
        <f t="shared" si="33"/>
        <v>38.769959699999994</v>
      </c>
      <c r="BO20" s="50"/>
      <c r="BP20" s="52">
        <v>2026</v>
      </c>
      <c r="BQ20" s="56">
        <f t="shared" si="34"/>
        <v>8.1868650770271447</v>
      </c>
      <c r="BR20" s="56">
        <f t="shared" si="35"/>
        <v>7.7861729000123558</v>
      </c>
      <c r="BS20" s="56">
        <f t="shared" si="36"/>
        <v>8.0611352257543754</v>
      </c>
      <c r="BT20" s="56">
        <f t="shared" si="37"/>
        <v>7.9270110131067355</v>
      </c>
      <c r="BU20" s="56">
        <f t="shared" si="38"/>
        <v>8.0611352257543754</v>
      </c>
      <c r="BV20" s="56">
        <f t="shared" si="39"/>
        <v>7.8220154445012904</v>
      </c>
      <c r="BW20" s="56"/>
      <c r="BX20" s="53">
        <f t="shared" si="40"/>
        <v>2015</v>
      </c>
      <c r="BY20" s="97">
        <f t="shared" si="41"/>
        <v>42339</v>
      </c>
      <c r="BZ20" s="56">
        <f t="shared" si="42"/>
        <v>4.492436700773708</v>
      </c>
      <c r="CA20" s="56">
        <f t="shared" si="43"/>
        <v>4.2851731549316163</v>
      </c>
      <c r="CB20" s="56">
        <v>4.3546756970961038</v>
      </c>
      <c r="CC20" s="56">
        <v>4.2814838667518238</v>
      </c>
      <c r="CD20" s="56">
        <v>4.3546756970961038</v>
      </c>
      <c r="CE20" s="56">
        <f t="shared" si="44"/>
        <v>4.3156262293696264</v>
      </c>
      <c r="CF20" s="1"/>
      <c r="CG20" s="98">
        <v>-0.5</v>
      </c>
      <c r="CH20" s="99">
        <v>-0.5</v>
      </c>
      <c r="CI20" s="99">
        <v>-0.5</v>
      </c>
      <c r="CJ20" s="99">
        <v>-0.5</v>
      </c>
      <c r="CK20" s="99">
        <v>2.5</v>
      </c>
      <c r="CL20" s="99">
        <v>0.74999999999999645</v>
      </c>
      <c r="CM20" s="99">
        <v>-0.83962999999999965</v>
      </c>
      <c r="CN20" s="100">
        <v>-0.15100000000000335</v>
      </c>
      <c r="CO20" s="13"/>
      <c r="CP20" s="101">
        <v>1.0807519708914495</v>
      </c>
      <c r="CQ20" s="102">
        <v>1.033353547604609</v>
      </c>
      <c r="CR20" s="102">
        <v>1.0231655548817467</v>
      </c>
      <c r="CS20" s="102">
        <v>0.97392359005457851</v>
      </c>
      <c r="CT20" s="102">
        <v>1.0703010752688171</v>
      </c>
      <c r="CU20" s="103">
        <v>1.003567775848536</v>
      </c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</row>
    <row r="21" spans="1:143" ht="12.75" x14ac:dyDescent="0.2">
      <c r="A21" s="3">
        <f t="shared" si="0"/>
        <v>2016</v>
      </c>
      <c r="B21" s="43">
        <v>42370</v>
      </c>
      <c r="C21" s="43">
        <v>42400</v>
      </c>
      <c r="D21" s="44">
        <f t="shared" si="1"/>
        <v>42370</v>
      </c>
      <c r="E21" s="94">
        <v>45.251980000000003</v>
      </c>
      <c r="F21" s="46">
        <v>37.12236</v>
      </c>
      <c r="G21" s="94">
        <v>39.059130000000003</v>
      </c>
      <c r="H21" s="46">
        <v>37.373809999999999</v>
      </c>
      <c r="I21" s="94">
        <v>41.878320000000002</v>
      </c>
      <c r="J21" s="46">
        <v>34.109009999999998</v>
      </c>
      <c r="K21" s="94">
        <v>46.424149999999997</v>
      </c>
      <c r="L21" s="46">
        <v>41.172930000000001</v>
      </c>
      <c r="M21" s="94">
        <v>46.416330000000002</v>
      </c>
      <c r="N21" s="46">
        <v>41.167090000000002</v>
      </c>
      <c r="O21" s="94">
        <f t="shared" si="2"/>
        <v>38.559130000000003</v>
      </c>
      <c r="P21" s="46">
        <f t="shared" si="3"/>
        <v>36.873809999999999</v>
      </c>
      <c r="Q21" s="94">
        <f t="shared" si="4"/>
        <v>38.559130000000003</v>
      </c>
      <c r="R21" s="46">
        <f t="shared" si="5"/>
        <v>36.873809999999999</v>
      </c>
      <c r="S21" s="94">
        <f t="shared" si="6"/>
        <v>40.809130000000003</v>
      </c>
      <c r="T21" s="46">
        <f t="shared" si="7"/>
        <v>35.873809999999992</v>
      </c>
      <c r="U21" s="94">
        <f t="shared" si="8"/>
        <v>46.239980000000003</v>
      </c>
      <c r="V21" s="95">
        <f t="shared" si="9"/>
        <v>37.932549999999999</v>
      </c>
      <c r="W21" s="96">
        <v>4.5807058300892765</v>
      </c>
      <c r="X21" s="96">
        <v>4.7682406453477162</v>
      </c>
      <c r="Y21" s="96">
        <v>4.5086241808261871</v>
      </c>
      <c r="Z21" s="96">
        <v>4.477542625284638</v>
      </c>
      <c r="AA21" s="96">
        <v>4.3686452189276146</v>
      </c>
      <c r="AB21" s="96">
        <v>4.6193697837111838</v>
      </c>
      <c r="AC21" s="96">
        <v>4.556899475294645</v>
      </c>
      <c r="AD21" s="96">
        <v>4.8292032438602872</v>
      </c>
      <c r="AE21" s="96">
        <v>4.1164921389959552</v>
      </c>
      <c r="AF21" s="96">
        <f t="shared" si="10"/>
        <v>4.8400381867384557</v>
      </c>
      <c r="AG21" s="96">
        <f t="shared" si="11"/>
        <v>4.6252181324419679</v>
      </c>
      <c r="AH21" s="96">
        <f t="shared" si="12"/>
        <v>4.5796405838301002</v>
      </c>
      <c r="AI21" s="96">
        <f t="shared" si="13"/>
        <v>5.1695390084978934</v>
      </c>
      <c r="AJ21" s="96">
        <f t="shared" si="14"/>
        <v>4.57298832833205</v>
      </c>
      <c r="AK21" s="127"/>
      <c r="AL21" s="13"/>
      <c r="AM21" s="13"/>
      <c r="AN21" s="13"/>
      <c r="AO21" s="13"/>
      <c r="AP21" s="13"/>
      <c r="AQ21" s="13"/>
      <c r="AR21" s="8">
        <f t="shared" si="15"/>
        <v>4.6632660791692695</v>
      </c>
      <c r="AS21" s="8">
        <f t="shared" si="16"/>
        <v>4.9400256772642415</v>
      </c>
      <c r="AT21" s="8">
        <f t="shared" si="17"/>
        <v>4.8400227829576199</v>
      </c>
      <c r="AU21" s="8">
        <f t="shared" si="18"/>
        <v>5.1272715222177405</v>
      </c>
      <c r="AV21" s="8">
        <f t="shared" si="19"/>
        <v>4.8926465154022178</v>
      </c>
      <c r="AW21" s="8"/>
      <c r="AX21" s="8">
        <f t="shared" si="20"/>
        <v>4.5603741771312967</v>
      </c>
      <c r="AY21" s="8">
        <f t="shared" si="21"/>
        <v>4.655346702480613</v>
      </c>
      <c r="AZ21" s="8">
        <f t="shared" si="22"/>
        <v>4.6225750668829608</v>
      </c>
      <c r="BA21" s="8">
        <v>4.5729910462088137</v>
      </c>
      <c r="BB21" s="8">
        <f t="shared" si="23"/>
        <v>4.4983295818502045</v>
      </c>
      <c r="BC21" s="8">
        <v>4.4962020180408215</v>
      </c>
      <c r="BD21" s="8">
        <f t="shared" si="24"/>
        <v>4.5581826471970244</v>
      </c>
      <c r="BE21" s="5"/>
      <c r="BF21" s="60">
        <f t="shared" si="25"/>
        <v>41.756243400000002</v>
      </c>
      <c r="BG21" s="62">
        <f t="shared" si="26"/>
        <v>38.3344424</v>
      </c>
      <c r="BH21" s="62">
        <f t="shared" si="27"/>
        <v>38.537516699999998</v>
      </c>
      <c r="BI21" s="62">
        <f t="shared" si="28"/>
        <v>44.159156799999998</v>
      </c>
      <c r="BJ21" s="62">
        <f t="shared" si="29"/>
        <v>37.8344424</v>
      </c>
      <c r="BK21" s="62">
        <f t="shared" si="30"/>
        <v>44.166125399999999</v>
      </c>
      <c r="BL21" s="62">
        <f t="shared" si="31"/>
        <v>42.667785099999996</v>
      </c>
      <c r="BM21" s="62">
        <f t="shared" si="32"/>
        <v>37.8344424</v>
      </c>
      <c r="BN21" s="63">
        <f t="shared" si="33"/>
        <v>38.686942399999992</v>
      </c>
      <c r="BO21" s="50"/>
      <c r="BP21" s="52">
        <v>2027</v>
      </c>
      <c r="BQ21" s="56">
        <f t="shared" si="34"/>
        <v>8.4751279907905168</v>
      </c>
      <c r="BR21" s="56">
        <f t="shared" si="35"/>
        <v>8.0581823479113304</v>
      </c>
      <c r="BS21" s="56">
        <f t="shared" si="36"/>
        <v>8.3304016590884249</v>
      </c>
      <c r="BT21" s="56">
        <f t="shared" si="37"/>
        <v>8.1918508379399988</v>
      </c>
      <c r="BU21" s="56">
        <f t="shared" si="38"/>
        <v>8.3304016590884249</v>
      </c>
      <c r="BV21" s="56">
        <f t="shared" si="39"/>
        <v>8.0944436261562664</v>
      </c>
      <c r="BW21" s="56"/>
      <c r="BX21" s="53">
        <f t="shared" si="40"/>
        <v>2016</v>
      </c>
      <c r="BY21" s="97">
        <f t="shared" si="41"/>
        <v>42370</v>
      </c>
      <c r="BZ21" s="56">
        <f t="shared" si="42"/>
        <v>4.6721795049142782</v>
      </c>
      <c r="CA21" s="56">
        <f t="shared" si="43"/>
        <v>4.4983295818502045</v>
      </c>
      <c r="CB21" s="56">
        <v>4.5696747196782015</v>
      </c>
      <c r="CC21" s="56">
        <v>4.4929484105307589</v>
      </c>
      <c r="CD21" s="56">
        <v>4.5696747196782015</v>
      </c>
      <c r="CE21" s="56">
        <f t="shared" si="44"/>
        <v>4.5291107911818695</v>
      </c>
      <c r="CF21" s="1"/>
      <c r="CG21" s="98">
        <v>-0.5</v>
      </c>
      <c r="CH21" s="99">
        <v>-0.5</v>
      </c>
      <c r="CI21" s="99">
        <v>-0.5</v>
      </c>
      <c r="CJ21" s="99">
        <v>-0.5</v>
      </c>
      <c r="CK21" s="99">
        <v>1.75</v>
      </c>
      <c r="CL21" s="99">
        <v>-1.5000000000000036</v>
      </c>
      <c r="CM21" s="99">
        <v>0.98799999999999955</v>
      </c>
      <c r="CN21" s="100">
        <v>0.81018999999999863</v>
      </c>
      <c r="CO21" s="13"/>
      <c r="CP21" s="101">
        <v>1.0809585953256613</v>
      </c>
      <c r="CQ21" s="102">
        <v>1.0329813738284495</v>
      </c>
      <c r="CR21" s="102">
        <v>1.0228022303950646</v>
      </c>
      <c r="CS21" s="102">
        <v>0.97567920275240239</v>
      </c>
      <c r="CT21" s="102">
        <v>1.0704745166959579</v>
      </c>
      <c r="CU21" s="103">
        <v>1.0035306578792513</v>
      </c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</row>
    <row r="22" spans="1:143" ht="12.75" x14ac:dyDescent="0.2">
      <c r="A22" s="3">
        <f t="shared" si="0"/>
        <v>2016</v>
      </c>
      <c r="B22" s="43">
        <v>42401</v>
      </c>
      <c r="C22" s="43">
        <v>42429</v>
      </c>
      <c r="D22" s="44">
        <f t="shared" si="1"/>
        <v>42401</v>
      </c>
      <c r="E22" s="94">
        <v>42.96331</v>
      </c>
      <c r="F22" s="46">
        <v>35.867449999999998</v>
      </c>
      <c r="G22" s="94">
        <v>38.147460000000002</v>
      </c>
      <c r="H22" s="46">
        <v>35.973170000000003</v>
      </c>
      <c r="I22" s="94">
        <v>39.666400000000003</v>
      </c>
      <c r="J22" s="46">
        <v>32.882759999999998</v>
      </c>
      <c r="K22" s="94">
        <v>45.456249999999997</v>
      </c>
      <c r="L22" s="46">
        <v>39.796770000000002</v>
      </c>
      <c r="M22" s="94">
        <v>45.324210000000001</v>
      </c>
      <c r="N22" s="46">
        <v>39.78969</v>
      </c>
      <c r="O22" s="94">
        <f t="shared" si="2"/>
        <v>37.147460000000002</v>
      </c>
      <c r="P22" s="46">
        <f t="shared" si="3"/>
        <v>34.723169999999996</v>
      </c>
      <c r="Q22" s="94">
        <f t="shared" si="4"/>
        <v>38.147460000000002</v>
      </c>
      <c r="R22" s="46">
        <f t="shared" si="5"/>
        <v>35.473169999999996</v>
      </c>
      <c r="S22" s="94">
        <f t="shared" si="6"/>
        <v>40.647460000000002</v>
      </c>
      <c r="T22" s="46">
        <f t="shared" si="7"/>
        <v>38.223170000000003</v>
      </c>
      <c r="U22" s="94">
        <f t="shared" si="8"/>
        <v>43.932310000000001</v>
      </c>
      <c r="V22" s="95">
        <f t="shared" si="9"/>
        <v>36.998699999999999</v>
      </c>
      <c r="W22" s="96">
        <v>4.6083982988845538</v>
      </c>
      <c r="X22" s="96">
        <v>4.6510523427354054</v>
      </c>
      <c r="Y22" s="96">
        <v>4.4312842077379075</v>
      </c>
      <c r="Z22" s="96">
        <v>4.394754908612911</v>
      </c>
      <c r="AA22" s="96">
        <v>4.3056861992108848</v>
      </c>
      <c r="AB22" s="96">
        <v>4.5339809767445747</v>
      </c>
      <c r="AC22" s="96">
        <v>4.4679800710524047</v>
      </c>
      <c r="AD22" s="96">
        <v>4.7119774923402735</v>
      </c>
      <c r="AE22" s="96">
        <v>4.0296544396774996</v>
      </c>
      <c r="AF22" s="96">
        <f t="shared" si="10"/>
        <v>4.7515536798057338</v>
      </c>
      <c r="AG22" s="96">
        <f t="shared" si="11"/>
        <v>4.5399892982966863</v>
      </c>
      <c r="AH22" s="96">
        <f t="shared" si="12"/>
        <v>4.4952453701617854</v>
      </c>
      <c r="AI22" s="96">
        <f t="shared" si="13"/>
        <v>5.0459786721280375</v>
      </c>
      <c r="AJ22" s="96">
        <f t="shared" si="14"/>
        <v>4.4838400944960437</v>
      </c>
      <c r="AK22" s="127"/>
      <c r="AL22" s="13"/>
      <c r="AM22" s="13"/>
      <c r="AN22" s="13"/>
      <c r="AO22" s="13"/>
      <c r="AP22" s="13"/>
      <c r="AQ22" s="13"/>
      <c r="AR22" s="8">
        <f t="shared" si="15"/>
        <v>4.572891646562053</v>
      </c>
      <c r="AS22" s="8">
        <f t="shared" si="16"/>
        <v>4.8208817078364401</v>
      </c>
      <c r="AT22" s="8">
        <f t="shared" si="17"/>
        <v>4.7462231748989918</v>
      </c>
      <c r="AU22" s="8">
        <f t="shared" si="18"/>
        <v>5.0036120168413882</v>
      </c>
      <c r="AV22" s="8">
        <f t="shared" si="19"/>
        <v>4.7859021365347187</v>
      </c>
      <c r="AW22" s="8"/>
      <c r="AX22" s="8">
        <f t="shared" si="20"/>
        <v>4.4761375911812289</v>
      </c>
      <c r="AY22" s="8">
        <f t="shared" si="21"/>
        <v>4.5651189965016785</v>
      </c>
      <c r="AZ22" s="8">
        <f t="shared" si="22"/>
        <v>4.5371568111184946</v>
      </c>
      <c r="BA22" s="8">
        <v>4.4885137842988883</v>
      </c>
      <c r="BB22" s="8">
        <f t="shared" si="23"/>
        <v>4.433815779496757</v>
      </c>
      <c r="BC22" s="8">
        <v>4.4131136726284206</v>
      </c>
      <c r="BD22" s="8">
        <f t="shared" si="24"/>
        <v>4.4750207017708794</v>
      </c>
      <c r="BE22" s="5"/>
      <c r="BF22" s="60">
        <f t="shared" si="25"/>
        <v>39.912090199999994</v>
      </c>
      <c r="BG22" s="62">
        <f t="shared" si="26"/>
        <v>37.2125153</v>
      </c>
      <c r="BH22" s="62">
        <f t="shared" si="27"/>
        <v>36.749434799999996</v>
      </c>
      <c r="BI22" s="62">
        <f t="shared" si="28"/>
        <v>42.944366399999993</v>
      </c>
      <c r="BJ22" s="62">
        <f t="shared" si="29"/>
        <v>36.997515299999996</v>
      </c>
      <c r="BK22" s="62">
        <f t="shared" si="30"/>
        <v>43.022673599999997</v>
      </c>
      <c r="BL22" s="62">
        <f t="shared" si="31"/>
        <v>40.9508577</v>
      </c>
      <c r="BM22" s="62">
        <f t="shared" si="32"/>
        <v>36.105015299999998</v>
      </c>
      <c r="BN22" s="63">
        <f t="shared" si="33"/>
        <v>39.605015300000005</v>
      </c>
      <c r="BO22" s="50"/>
      <c r="BP22" s="52">
        <v>2028</v>
      </c>
      <c r="BQ22" s="56">
        <f t="shared" si="34"/>
        <v>8.7469014594194832</v>
      </c>
      <c r="BR22" s="56">
        <f t="shared" si="35"/>
        <v>8.3469097496670468</v>
      </c>
      <c r="BS22" s="56">
        <f t="shared" si="36"/>
        <v>8.6167606906077534</v>
      </c>
      <c r="BT22" s="56">
        <f t="shared" si="37"/>
        <v>8.4735022670021465</v>
      </c>
      <c r="BU22" s="56">
        <f t="shared" si="38"/>
        <v>8.6167606906077534</v>
      </c>
      <c r="BV22" s="56">
        <f t="shared" si="39"/>
        <v>8.3836154974343913</v>
      </c>
      <c r="BW22" s="56"/>
      <c r="BX22" s="53">
        <f t="shared" si="40"/>
        <v>2016</v>
      </c>
      <c r="BY22" s="97">
        <f t="shared" si="41"/>
        <v>42401</v>
      </c>
      <c r="BZ22" s="56">
        <f t="shared" si="42"/>
        <v>4.5926034445291775</v>
      </c>
      <c r="CA22" s="56">
        <f t="shared" si="43"/>
        <v>4.433815779496757</v>
      </c>
      <c r="CB22" s="56">
        <v>4.4851974577682761</v>
      </c>
      <c r="CC22" s="56">
        <v>4.4098599134997798</v>
      </c>
      <c r="CD22" s="56">
        <v>4.4851974577682761</v>
      </c>
      <c r="CE22" s="56">
        <f t="shared" si="44"/>
        <v>4.464497675709036</v>
      </c>
      <c r="CF22" s="1"/>
      <c r="CG22" s="98">
        <v>-1</v>
      </c>
      <c r="CH22" s="99">
        <v>-1.2500000000000036</v>
      </c>
      <c r="CI22" s="99">
        <v>0</v>
      </c>
      <c r="CJ22" s="99">
        <v>-0.50000000000000355</v>
      </c>
      <c r="CK22" s="99">
        <v>2.5</v>
      </c>
      <c r="CL22" s="99">
        <v>2.25</v>
      </c>
      <c r="CM22" s="99">
        <v>0.96900000000000119</v>
      </c>
      <c r="CN22" s="100">
        <v>1.1312500000000014</v>
      </c>
      <c r="CO22" s="13"/>
      <c r="CP22" s="101">
        <v>1.0811874105865524</v>
      </c>
      <c r="CQ22" s="102">
        <v>1.0330472103004293</v>
      </c>
      <c r="CR22" s="102">
        <v>1.0228659990462565</v>
      </c>
      <c r="CS22" s="102">
        <v>0.9797329518359561</v>
      </c>
      <c r="CT22" s="102">
        <v>1.0708834412580943</v>
      </c>
      <c r="CU22" s="103">
        <v>1.0035497077407294</v>
      </c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</row>
    <row r="23" spans="1:143" ht="12.75" x14ac:dyDescent="0.2">
      <c r="A23" s="3">
        <f t="shared" si="0"/>
        <v>2016</v>
      </c>
      <c r="B23" s="43">
        <v>42430</v>
      </c>
      <c r="C23" s="43">
        <v>42460</v>
      </c>
      <c r="D23" s="44">
        <f t="shared" si="1"/>
        <v>42430</v>
      </c>
      <c r="E23" s="94">
        <v>35.816249999999997</v>
      </c>
      <c r="F23" s="46">
        <v>30.56748</v>
      </c>
      <c r="G23" s="94">
        <v>35.757089999999998</v>
      </c>
      <c r="H23" s="46">
        <v>32.49483</v>
      </c>
      <c r="I23" s="94">
        <v>32.833820000000003</v>
      </c>
      <c r="J23" s="46">
        <v>27.815989999999999</v>
      </c>
      <c r="K23" s="94">
        <v>38.561450000000001</v>
      </c>
      <c r="L23" s="46">
        <v>34.987949999999998</v>
      </c>
      <c r="M23" s="94">
        <v>38.724119999999999</v>
      </c>
      <c r="N23" s="46">
        <v>35.056719999999999</v>
      </c>
      <c r="O23" s="94">
        <f t="shared" si="2"/>
        <v>34.757089999999998</v>
      </c>
      <c r="P23" s="46">
        <f t="shared" si="3"/>
        <v>30.99483</v>
      </c>
      <c r="Q23" s="94">
        <f t="shared" si="4"/>
        <v>35.757089999999998</v>
      </c>
      <c r="R23" s="46">
        <f t="shared" si="5"/>
        <v>31.99483</v>
      </c>
      <c r="S23" s="94">
        <f t="shared" si="6"/>
        <v>38.007089999999998</v>
      </c>
      <c r="T23" s="46">
        <f t="shared" si="7"/>
        <v>34.49483</v>
      </c>
      <c r="U23" s="94">
        <f t="shared" si="8"/>
        <v>36.709249999999997</v>
      </c>
      <c r="V23" s="95">
        <f t="shared" si="9"/>
        <v>32.01979</v>
      </c>
      <c r="W23" s="96">
        <v>4.1622456038120257</v>
      </c>
      <c r="X23" s="96">
        <v>4.2246540523369118</v>
      </c>
      <c r="Y23" s="96">
        <v>4.0306558373410928</v>
      </c>
      <c r="Z23" s="96">
        <v>4.034468708418439</v>
      </c>
      <c r="AA23" s="96">
        <v>3.9464332656356387</v>
      </c>
      <c r="AB23" s="96">
        <v>4.161811776510107</v>
      </c>
      <c r="AC23" s="96">
        <v>4.1092965605411305</v>
      </c>
      <c r="AD23" s="96">
        <v>4.3429337641030736</v>
      </c>
      <c r="AE23" s="96">
        <v>3.7342542802690692</v>
      </c>
      <c r="AF23" s="96">
        <f t="shared" si="10"/>
        <v>4.3650907046471774</v>
      </c>
      <c r="AG23" s="96">
        <f t="shared" si="11"/>
        <v>4.1688694844001803</v>
      </c>
      <c r="AH23" s="96">
        <f t="shared" si="12"/>
        <v>4.1278840949268538</v>
      </c>
      <c r="AI23" s="96">
        <f t="shared" si="13"/>
        <v>4.6514028690357128</v>
      </c>
      <c r="AJ23" s="96">
        <f t="shared" si="14"/>
        <v>4.1241254989798248</v>
      </c>
      <c r="AK23" s="127"/>
      <c r="AL23" s="13"/>
      <c r="AM23" s="13"/>
      <c r="AN23" s="13"/>
      <c r="AO23" s="13"/>
      <c r="AP23" s="13"/>
      <c r="AQ23" s="13"/>
      <c r="AR23" s="8">
        <f t="shared" si="15"/>
        <v>4.2083388357974689</v>
      </c>
      <c r="AS23" s="8">
        <f t="shared" si="16"/>
        <v>4.4457991504249144</v>
      </c>
      <c r="AT23" s="8">
        <f t="shared" si="17"/>
        <v>4.367853875309514</v>
      </c>
      <c r="AU23" s="8">
        <f t="shared" si="18"/>
        <v>4.6143138950181655</v>
      </c>
      <c r="AV23" s="8">
        <f t="shared" si="19"/>
        <v>4.4090764391375163</v>
      </c>
      <c r="AW23" s="8"/>
      <c r="AX23" s="8">
        <f t="shared" si="20"/>
        <v>4.1095460158917776</v>
      </c>
      <c r="AY23" s="8">
        <f t="shared" si="21"/>
        <v>4.2011580522994718</v>
      </c>
      <c r="AZ23" s="8">
        <f t="shared" si="22"/>
        <v>4.1648592575794687</v>
      </c>
      <c r="BA23" s="8">
        <v>4.1208748045086105</v>
      </c>
      <c r="BB23" s="8">
        <f t="shared" si="23"/>
        <v>4.0656910396922212</v>
      </c>
      <c r="BC23" s="8">
        <v>4.0515191577346057</v>
      </c>
      <c r="BD23" s="8">
        <f t="shared" si="24"/>
        <v>4.1131058849004907</v>
      </c>
      <c r="BE23" s="5"/>
      <c r="BF23" s="60">
        <f t="shared" si="25"/>
        <v>33.559278899999995</v>
      </c>
      <c r="BG23" s="62">
        <f t="shared" si="26"/>
        <v>34.354318199999994</v>
      </c>
      <c r="BH23" s="62">
        <f t="shared" si="27"/>
        <v>30.676153100000001</v>
      </c>
      <c r="BI23" s="62">
        <f t="shared" si="28"/>
        <v>37.147137999999998</v>
      </c>
      <c r="BJ23" s="62">
        <f t="shared" si="29"/>
        <v>34.139318199999998</v>
      </c>
      <c r="BK23" s="62">
        <f t="shared" si="30"/>
        <v>37.024844999999999</v>
      </c>
      <c r="BL23" s="62">
        <f t="shared" si="31"/>
        <v>34.692782199999996</v>
      </c>
      <c r="BM23" s="62">
        <f t="shared" si="32"/>
        <v>33.139318199999998</v>
      </c>
      <c r="BN23" s="63">
        <f t="shared" si="33"/>
        <v>36.4968182</v>
      </c>
      <c r="BO23" s="50"/>
      <c r="BP23" s="52">
        <v>2029</v>
      </c>
      <c r="BQ23" s="56">
        <f t="shared" si="34"/>
        <v>9.0458287366225942</v>
      </c>
      <c r="BR23" s="56">
        <f t="shared" si="35"/>
        <v>8.6305726309932265</v>
      </c>
      <c r="BS23" s="56">
        <f t="shared" si="36"/>
        <v>8.8962859714551517</v>
      </c>
      <c r="BT23" s="56">
        <f t="shared" si="37"/>
        <v>8.7484322889119106</v>
      </c>
      <c r="BU23" s="56">
        <f t="shared" si="38"/>
        <v>8.8962859714551517</v>
      </c>
      <c r="BV23" s="56">
        <f t="shared" si="39"/>
        <v>8.6677150519153194</v>
      </c>
      <c r="BW23" s="56"/>
      <c r="BX23" s="53">
        <f t="shared" si="40"/>
        <v>2016</v>
      </c>
      <c r="BY23" s="97">
        <f t="shared" si="41"/>
        <v>42430</v>
      </c>
      <c r="BZ23" s="56">
        <f t="shared" si="42"/>
        <v>4.1803919305906909</v>
      </c>
      <c r="CA23" s="56">
        <f t="shared" si="43"/>
        <v>4.0656910396922212</v>
      </c>
      <c r="CB23" s="56">
        <v>4.1175584779779983</v>
      </c>
      <c r="CC23" s="56">
        <v>4.0482647387727964</v>
      </c>
      <c r="CD23" s="56">
        <v>4.1175584779779983</v>
      </c>
      <c r="CE23" s="56">
        <f t="shared" si="44"/>
        <v>4.0958062414158851</v>
      </c>
      <c r="CF23" s="1"/>
      <c r="CG23" s="98">
        <v>-1</v>
      </c>
      <c r="CH23" s="99">
        <v>-1.5</v>
      </c>
      <c r="CI23" s="99">
        <v>0</v>
      </c>
      <c r="CJ23" s="99">
        <v>-0.5</v>
      </c>
      <c r="CK23" s="99">
        <v>2.25</v>
      </c>
      <c r="CL23" s="99">
        <v>2</v>
      </c>
      <c r="CM23" s="99">
        <v>0.89300000000000068</v>
      </c>
      <c r="CN23" s="100">
        <v>1.4523099999999971</v>
      </c>
      <c r="CO23" s="13"/>
      <c r="CP23" s="101">
        <v>1.0819493271911746</v>
      </c>
      <c r="CQ23" s="102">
        <v>1.0333131288641046</v>
      </c>
      <c r="CR23" s="102">
        <v>1.0231543217359678</v>
      </c>
      <c r="CS23" s="102">
        <v>0.9781791732331192</v>
      </c>
      <c r="CT23" s="102">
        <v>1.071027817067421</v>
      </c>
      <c r="CU23" s="103">
        <v>1.0036086318473791</v>
      </c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</row>
    <row r="24" spans="1:143" ht="12.75" x14ac:dyDescent="0.2">
      <c r="A24" s="3">
        <f t="shared" si="0"/>
        <v>2016</v>
      </c>
      <c r="B24" s="43">
        <v>42461</v>
      </c>
      <c r="C24" s="43">
        <v>42490</v>
      </c>
      <c r="D24" s="44">
        <f t="shared" si="1"/>
        <v>42461</v>
      </c>
      <c r="E24" s="94">
        <v>36.559249999999999</v>
      </c>
      <c r="F24" s="46">
        <v>30.839510000000001</v>
      </c>
      <c r="G24" s="94">
        <v>37.276359999999997</v>
      </c>
      <c r="H24" s="46">
        <v>32.995930000000001</v>
      </c>
      <c r="I24" s="94">
        <v>33.544119999999999</v>
      </c>
      <c r="J24" s="46">
        <v>28.076049999999999</v>
      </c>
      <c r="K24" s="94">
        <v>42.261249999999997</v>
      </c>
      <c r="L24" s="46">
        <v>36.060200000000002</v>
      </c>
      <c r="M24" s="94">
        <v>41.397350000000003</v>
      </c>
      <c r="N24" s="46">
        <v>35.785670000000003</v>
      </c>
      <c r="O24" s="94">
        <f t="shared" si="2"/>
        <v>36.026359999999997</v>
      </c>
      <c r="P24" s="46">
        <f t="shared" si="3"/>
        <v>31.995930000000001</v>
      </c>
      <c r="Q24" s="94">
        <f t="shared" si="4"/>
        <v>34.276359999999997</v>
      </c>
      <c r="R24" s="46">
        <f t="shared" si="5"/>
        <v>32.245930000000001</v>
      </c>
      <c r="S24" s="94">
        <f t="shared" si="6"/>
        <v>39.526359999999997</v>
      </c>
      <c r="T24" s="46">
        <f t="shared" si="7"/>
        <v>30.995930000000001</v>
      </c>
      <c r="U24" s="94">
        <f t="shared" si="8"/>
        <v>36.887749999999997</v>
      </c>
      <c r="V24" s="95">
        <f t="shared" si="9"/>
        <v>35.448639999999997</v>
      </c>
      <c r="W24" s="96">
        <v>4.0948797303581559</v>
      </c>
      <c r="X24" s="96">
        <v>4.1989934888783296</v>
      </c>
      <c r="Y24" s="96">
        <v>3.9715762335729621</v>
      </c>
      <c r="Z24" s="96">
        <v>3.9697853387984328</v>
      </c>
      <c r="AA24" s="96">
        <v>3.8265910840692996</v>
      </c>
      <c r="AB24" s="96">
        <v>4.1005375208071317</v>
      </c>
      <c r="AC24" s="96">
        <v>4.039295147764987</v>
      </c>
      <c r="AD24" s="96">
        <v>4.2709105283742756</v>
      </c>
      <c r="AE24" s="96">
        <v>3.6374496673860932</v>
      </c>
      <c r="AF24" s="96">
        <f t="shared" si="10"/>
        <v>4.3217127571519569</v>
      </c>
      <c r="AG24" s="96">
        <f t="shared" si="11"/>
        <v>4.1108867544199867</v>
      </c>
      <c r="AH24" s="96">
        <f t="shared" si="12"/>
        <v>4.0713431102294022</v>
      </c>
      <c r="AI24" s="96">
        <f t="shared" si="13"/>
        <v>4.5559208859400728</v>
      </c>
      <c r="AJ24" s="96">
        <f t="shared" si="14"/>
        <v>4.0553815481941582</v>
      </c>
      <c r="AK24" s="127"/>
      <c r="AL24" s="13"/>
      <c r="AM24" s="13"/>
      <c r="AN24" s="13"/>
      <c r="AO24" s="13"/>
      <c r="AP24" s="13"/>
      <c r="AQ24" s="13"/>
      <c r="AR24" s="8">
        <f t="shared" si="15"/>
        <v>4.1371919582935117</v>
      </c>
      <c r="AS24" s="8">
        <f t="shared" si="16"/>
        <v>4.3725973659663335</v>
      </c>
      <c r="AT24" s="8">
        <f t="shared" si="17"/>
        <v>4.2940105433854194</v>
      </c>
      <c r="AU24" s="8">
        <f t="shared" si="18"/>
        <v>4.5383377755193113</v>
      </c>
      <c r="AV24" s="8">
        <f t="shared" si="19"/>
        <v>4.3355344107911442</v>
      </c>
      <c r="AW24" s="8"/>
      <c r="AX24" s="8">
        <f t="shared" si="20"/>
        <v>4.0437306214880273</v>
      </c>
      <c r="AY24" s="8">
        <f t="shared" si="21"/>
        <v>4.1301266846930353</v>
      </c>
      <c r="AZ24" s="8">
        <f t="shared" si="22"/>
        <v>4.1035638696785606</v>
      </c>
      <c r="BA24" s="8">
        <v>4.0548713661208495</v>
      </c>
      <c r="BB24" s="8">
        <f t="shared" si="23"/>
        <v>3.9428893370932472</v>
      </c>
      <c r="BC24" s="8">
        <v>3.9866009020622579</v>
      </c>
      <c r="BD24" s="8">
        <f t="shared" si="24"/>
        <v>4.0481301243580443</v>
      </c>
      <c r="BE24" s="5"/>
      <c r="BF24" s="60">
        <f t="shared" si="25"/>
        <v>34.099761799999996</v>
      </c>
      <c r="BG24" s="62">
        <f t="shared" si="26"/>
        <v>35.435775099999994</v>
      </c>
      <c r="BH24" s="62">
        <f t="shared" si="27"/>
        <v>31.192849899999999</v>
      </c>
      <c r="BI24" s="62">
        <f t="shared" si="28"/>
        <v>38.9843276</v>
      </c>
      <c r="BJ24" s="62">
        <f t="shared" si="29"/>
        <v>33.403275100000002</v>
      </c>
      <c r="BK24" s="62">
        <f t="shared" si="30"/>
        <v>39.594798499999996</v>
      </c>
      <c r="BL24" s="62">
        <f t="shared" si="31"/>
        <v>36.268932699999993</v>
      </c>
      <c r="BM24" s="62">
        <f t="shared" si="32"/>
        <v>34.293275099999995</v>
      </c>
      <c r="BN24" s="63">
        <f t="shared" si="33"/>
        <v>35.8582751</v>
      </c>
      <c r="BO24" s="50"/>
      <c r="BP24" s="52">
        <v>2030</v>
      </c>
      <c r="BQ24" s="56">
        <f t="shared" si="34"/>
        <v>9.336301300499569</v>
      </c>
      <c r="BR24" s="56">
        <f t="shared" si="35"/>
        <v>8.9222559584167573</v>
      </c>
      <c r="BS24" s="56">
        <f t="shared" si="36"/>
        <v>9.1843504914715801</v>
      </c>
      <c r="BT24" s="56">
        <f t="shared" si="37"/>
        <v>9.0317611690741959</v>
      </c>
      <c r="BU24" s="56">
        <f t="shared" si="38"/>
        <v>9.1843504914715801</v>
      </c>
      <c r="BV24" s="56">
        <f t="shared" si="39"/>
        <v>8.9598473992394432</v>
      </c>
      <c r="BW24" s="56"/>
      <c r="BX24" s="53">
        <f t="shared" si="40"/>
        <v>2016</v>
      </c>
      <c r="BY24" s="97">
        <f t="shared" si="41"/>
        <v>42461</v>
      </c>
      <c r="BZ24" s="56">
        <f t="shared" si="42"/>
        <v>4.119604191349894</v>
      </c>
      <c r="CA24" s="56">
        <f t="shared" si="43"/>
        <v>3.9428893370932472</v>
      </c>
      <c r="CB24" s="56">
        <v>4.0515550395902373</v>
      </c>
      <c r="CC24" s="56">
        <v>3.9833463646384244</v>
      </c>
      <c r="CD24" s="56">
        <v>4.0515550395902373</v>
      </c>
      <c r="CE24" s="56">
        <f t="shared" si="44"/>
        <v>3.9728154967870477</v>
      </c>
      <c r="CF24" s="1"/>
      <c r="CG24" s="98">
        <v>-1.25</v>
      </c>
      <c r="CH24" s="99">
        <v>-1</v>
      </c>
      <c r="CI24" s="99">
        <v>-3</v>
      </c>
      <c r="CJ24" s="99">
        <v>-0.75</v>
      </c>
      <c r="CK24" s="99">
        <v>2.25</v>
      </c>
      <c r="CL24" s="99">
        <v>-2</v>
      </c>
      <c r="CM24" s="99">
        <v>0.32849999999999824</v>
      </c>
      <c r="CN24" s="100">
        <v>4.6091300000000004</v>
      </c>
      <c r="CO24" s="13"/>
      <c r="CP24" s="101">
        <v>1.0886514983351832</v>
      </c>
      <c r="CQ24" s="102">
        <v>1.0355438401775805</v>
      </c>
      <c r="CR24" s="102">
        <v>1.0255826859045505</v>
      </c>
      <c r="CS24" s="102">
        <v>0.96392896781354054</v>
      </c>
      <c r="CT24" s="102">
        <v>1.0667329263098111</v>
      </c>
      <c r="CU24" s="103">
        <v>1.0039824771007566</v>
      </c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</row>
    <row r="25" spans="1:143" ht="12.75" x14ac:dyDescent="0.2">
      <c r="A25" s="3">
        <f t="shared" si="0"/>
        <v>2016</v>
      </c>
      <c r="B25" s="43">
        <v>42491</v>
      </c>
      <c r="C25" s="43">
        <v>42521</v>
      </c>
      <c r="D25" s="44">
        <f t="shared" si="1"/>
        <v>42491</v>
      </c>
      <c r="E25" s="94">
        <v>29.987660000000002</v>
      </c>
      <c r="F25" s="46">
        <v>26.41929</v>
      </c>
      <c r="G25" s="94">
        <v>34.445450000000001</v>
      </c>
      <c r="H25" s="46">
        <v>31.309259999999998</v>
      </c>
      <c r="I25" s="94">
        <v>27.261679999999998</v>
      </c>
      <c r="J25" s="46">
        <v>23.85032</v>
      </c>
      <c r="K25" s="94">
        <v>36.493319999999997</v>
      </c>
      <c r="L25" s="46">
        <v>33.303939999999997</v>
      </c>
      <c r="M25" s="94">
        <v>37.809150000000002</v>
      </c>
      <c r="N25" s="46">
        <v>33.852989999999998</v>
      </c>
      <c r="O25" s="94">
        <f t="shared" si="2"/>
        <v>33.445450000000001</v>
      </c>
      <c r="P25" s="46">
        <f t="shared" si="3"/>
        <v>29.809259999999998</v>
      </c>
      <c r="Q25" s="94">
        <f t="shared" si="4"/>
        <v>33.445450000000001</v>
      </c>
      <c r="R25" s="46">
        <f t="shared" si="5"/>
        <v>30.309259999999998</v>
      </c>
      <c r="S25" s="94">
        <f t="shared" si="6"/>
        <v>37.195450000000001</v>
      </c>
      <c r="T25" s="46">
        <f t="shared" si="7"/>
        <v>29.309259999999998</v>
      </c>
      <c r="U25" s="94">
        <f t="shared" si="8"/>
        <v>33.227159999999998</v>
      </c>
      <c r="V25" s="95">
        <f t="shared" si="9"/>
        <v>31.961599999999997</v>
      </c>
      <c r="W25" s="96">
        <v>4.1265275939714474</v>
      </c>
      <c r="X25" s="96">
        <v>4.2301023490263621</v>
      </c>
      <c r="Y25" s="96">
        <v>3.9819397774535825</v>
      </c>
      <c r="Z25" s="96">
        <v>3.9777108639082148</v>
      </c>
      <c r="AA25" s="96">
        <v>3.8342307273077521</v>
      </c>
      <c r="AB25" s="96">
        <v>4.093288508238512</v>
      </c>
      <c r="AC25" s="96">
        <v>4.0119104541216526</v>
      </c>
      <c r="AD25" s="96">
        <v>3.8758107900772099</v>
      </c>
      <c r="AE25" s="96">
        <v>3.6568666148127518</v>
      </c>
      <c r="AF25" s="96">
        <f t="shared" si="10"/>
        <v>4.3303408919378139</v>
      </c>
      <c r="AG25" s="96">
        <f t="shared" si="11"/>
        <v>4.1190939831275939</v>
      </c>
      <c r="AH25" s="96">
        <f t="shared" si="12"/>
        <v>4.0794713915586964</v>
      </c>
      <c r="AI25" s="96">
        <f t="shared" si="13"/>
        <v>4.134567406413888</v>
      </c>
      <c r="AJ25" s="96">
        <f t="shared" si="14"/>
        <v>4.0279303281564793</v>
      </c>
      <c r="AK25" s="127"/>
      <c r="AL25" s="13"/>
      <c r="AM25" s="13"/>
      <c r="AN25" s="13"/>
      <c r="AO25" s="13"/>
      <c r="AP25" s="13"/>
      <c r="AQ25" s="13"/>
      <c r="AR25" s="8">
        <f t="shared" si="15"/>
        <v>4.109359156541978</v>
      </c>
      <c r="AS25" s="8">
        <f t="shared" si="16"/>
        <v>3.9710324322362127</v>
      </c>
      <c r="AT25" s="8">
        <f t="shared" si="17"/>
        <v>4.2651228832347448</v>
      </c>
      <c r="AU25" s="8">
        <f t="shared" si="18"/>
        <v>4.1215535998699879</v>
      </c>
      <c r="AV25" s="8">
        <f t="shared" si="19"/>
        <v>4.116767017970731</v>
      </c>
      <c r="AW25" s="8"/>
      <c r="AX25" s="8">
        <f t="shared" si="20"/>
        <v>4.0517948513514606</v>
      </c>
      <c r="AY25" s="8">
        <f t="shared" si="21"/>
        <v>4.1023390706460194</v>
      </c>
      <c r="AZ25" s="8">
        <f t="shared" si="22"/>
        <v>4.0963123570784568</v>
      </c>
      <c r="BA25" s="8">
        <v>4.0629586366410351</v>
      </c>
      <c r="BB25" s="8">
        <f t="shared" si="23"/>
        <v>3.9507176424918047</v>
      </c>
      <c r="BC25" s="8">
        <v>3.9945552072946078</v>
      </c>
      <c r="BD25" s="8">
        <f t="shared" si="24"/>
        <v>4.0560914755481816</v>
      </c>
      <c r="BE25" s="5"/>
      <c r="BF25" s="60">
        <f t="shared" si="25"/>
        <v>28.4532609</v>
      </c>
      <c r="BG25" s="62">
        <f t="shared" si="26"/>
        <v>33.096888299999996</v>
      </c>
      <c r="BH25" s="62">
        <f t="shared" si="27"/>
        <v>25.794795199999996</v>
      </c>
      <c r="BI25" s="62">
        <f t="shared" si="28"/>
        <v>36.108001199999997</v>
      </c>
      <c r="BJ25" s="62">
        <f t="shared" si="29"/>
        <v>32.096888299999996</v>
      </c>
      <c r="BK25" s="62">
        <f t="shared" si="30"/>
        <v>35.121886599999996</v>
      </c>
      <c r="BL25" s="62">
        <f t="shared" si="31"/>
        <v>32.682969199999995</v>
      </c>
      <c r="BM25" s="62">
        <f t="shared" si="32"/>
        <v>31.881888299999996</v>
      </c>
      <c r="BN25" s="63">
        <f t="shared" si="33"/>
        <v>33.804388299999999</v>
      </c>
      <c r="BO25" s="50"/>
      <c r="BP25" s="52">
        <v>2031</v>
      </c>
      <c r="BQ25" s="56">
        <f t="shared" si="34"/>
        <v>9.5130602252090615</v>
      </c>
      <c r="BR25" s="56">
        <f t="shared" si="35"/>
        <v>9.0979583028432121</v>
      </c>
      <c r="BS25" s="56">
        <f t="shared" si="36"/>
        <v>9.3593185863093904</v>
      </c>
      <c r="BT25" s="56">
        <f t="shared" si="37"/>
        <v>9.2038528739870351</v>
      </c>
      <c r="BU25" s="56">
        <f t="shared" si="38"/>
        <v>9.3593185863093904</v>
      </c>
      <c r="BV25" s="56">
        <f t="shared" si="39"/>
        <v>9.1358202214128585</v>
      </c>
      <c r="BW25" s="56"/>
      <c r="BX25" s="53">
        <f t="shared" si="40"/>
        <v>2016</v>
      </c>
      <c r="BY25" s="97">
        <f t="shared" si="41"/>
        <v>42491</v>
      </c>
      <c r="BZ25" s="56">
        <f t="shared" si="42"/>
        <v>4.130267370566501</v>
      </c>
      <c r="CA25" s="56">
        <f t="shared" si="43"/>
        <v>3.9507176424918047</v>
      </c>
      <c r="CB25" s="56">
        <v>4.0596423101104229</v>
      </c>
      <c r="CC25" s="56">
        <v>3.9913006843856915</v>
      </c>
      <c r="CD25" s="56">
        <v>4.0596423101104229</v>
      </c>
      <c r="CE25" s="56">
        <f t="shared" si="44"/>
        <v>3.9806558531483498</v>
      </c>
      <c r="CF25" s="1"/>
      <c r="CG25" s="98">
        <v>-1</v>
      </c>
      <c r="CH25" s="99">
        <v>-1.5</v>
      </c>
      <c r="CI25" s="99">
        <v>-1</v>
      </c>
      <c r="CJ25" s="99">
        <v>-1</v>
      </c>
      <c r="CK25" s="99">
        <v>2.75</v>
      </c>
      <c r="CL25" s="99">
        <v>-2</v>
      </c>
      <c r="CM25" s="99">
        <v>3.2394999999999996</v>
      </c>
      <c r="CN25" s="100">
        <v>5.542309999999997</v>
      </c>
      <c r="CO25" s="13"/>
      <c r="CP25" s="101">
        <v>1.0886514983351832</v>
      </c>
      <c r="CQ25" s="102">
        <v>1.0355438401775805</v>
      </c>
      <c r="CR25" s="102">
        <v>1.0255826859045505</v>
      </c>
      <c r="CS25" s="102">
        <v>0.96392896781354054</v>
      </c>
      <c r="CT25" s="102">
        <v>1.0667619319805659</v>
      </c>
      <c r="CU25" s="103">
        <v>1.0039930786636497</v>
      </c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</row>
    <row r="26" spans="1:143" ht="12.75" x14ac:dyDescent="0.2">
      <c r="A26" s="3">
        <f t="shared" si="0"/>
        <v>2016</v>
      </c>
      <c r="B26" s="43">
        <v>42522</v>
      </c>
      <c r="C26" s="43">
        <v>42551</v>
      </c>
      <c r="D26" s="44">
        <f t="shared" si="1"/>
        <v>42522</v>
      </c>
      <c r="E26" s="94">
        <v>34.939909999999998</v>
      </c>
      <c r="F26" s="46">
        <v>28.719190000000001</v>
      </c>
      <c r="G26" s="94">
        <v>36.957360000000001</v>
      </c>
      <c r="H26" s="46">
        <v>32.888240000000003</v>
      </c>
      <c r="I26" s="94">
        <v>31.996030000000001</v>
      </c>
      <c r="J26" s="46">
        <v>26.049029999999998</v>
      </c>
      <c r="K26" s="94">
        <v>41.044249999999998</v>
      </c>
      <c r="L26" s="46">
        <v>35.139099999999999</v>
      </c>
      <c r="M26" s="94">
        <v>40.37811</v>
      </c>
      <c r="N26" s="46">
        <v>35.26099</v>
      </c>
      <c r="O26" s="94">
        <f t="shared" si="2"/>
        <v>36.707360000000001</v>
      </c>
      <c r="P26" s="46">
        <f t="shared" si="3"/>
        <v>32.138240000000003</v>
      </c>
      <c r="Q26" s="94">
        <f t="shared" si="4"/>
        <v>36.957360000000001</v>
      </c>
      <c r="R26" s="46">
        <f t="shared" si="5"/>
        <v>32.138240000000003</v>
      </c>
      <c r="S26" s="94">
        <f t="shared" si="6"/>
        <v>39.957360000000001</v>
      </c>
      <c r="T26" s="46">
        <f t="shared" si="7"/>
        <v>30.888240000000003</v>
      </c>
      <c r="U26" s="94">
        <f t="shared" si="8"/>
        <v>39.021909999999998</v>
      </c>
      <c r="V26" s="95">
        <f t="shared" si="9"/>
        <v>33.736500000000007</v>
      </c>
      <c r="W26" s="96">
        <v>4.1570402289504118</v>
      </c>
      <c r="X26" s="96">
        <v>4.2502057872181611</v>
      </c>
      <c r="Y26" s="96">
        <v>3.9895856087780959</v>
      </c>
      <c r="Z26" s="96">
        <v>3.9937884555441512</v>
      </c>
      <c r="AA26" s="96">
        <v>3.8507996097108435</v>
      </c>
      <c r="AB26" s="96">
        <v>4.1103522147918792</v>
      </c>
      <c r="AC26" s="96">
        <v>3.983645791997763</v>
      </c>
      <c r="AD26" s="96">
        <v>3.7657018800552784</v>
      </c>
      <c r="AE26" s="96">
        <v>3.6094789745944111</v>
      </c>
      <c r="AF26" s="96">
        <f t="shared" si="10"/>
        <v>4.3462009648133186</v>
      </c>
      <c r="AG26" s="96">
        <f t="shared" si="11"/>
        <v>4.1352374214992542</v>
      </c>
      <c r="AH26" s="96">
        <f t="shared" si="12"/>
        <v>4.0953105360858002</v>
      </c>
      <c r="AI26" s="96">
        <f t="shared" si="13"/>
        <v>4.0170344802752771</v>
      </c>
      <c r="AJ26" s="96">
        <f t="shared" si="14"/>
        <v>3.999429691538142</v>
      </c>
      <c r="AK26" s="127"/>
      <c r="AL26" s="13"/>
      <c r="AM26" s="13"/>
      <c r="AN26" s="13"/>
      <c r="AO26" s="13"/>
      <c r="AP26" s="13"/>
      <c r="AQ26" s="13"/>
      <c r="AR26" s="8">
        <f t="shared" si="15"/>
        <v>4.0806319869882737</v>
      </c>
      <c r="AS26" s="8">
        <f t="shared" si="16"/>
        <v>3.8591217603976808</v>
      </c>
      <c r="AT26" s="8">
        <f t="shared" si="17"/>
        <v>4.2353069588960288</v>
      </c>
      <c r="AU26" s="8">
        <f t="shared" si="18"/>
        <v>4.0054015328174106</v>
      </c>
      <c r="AV26" s="8">
        <f t="shared" si="19"/>
        <v>4.0451155597748478</v>
      </c>
      <c r="AW26" s="8"/>
      <c r="AX26" s="8">
        <f t="shared" si="20"/>
        <v>4.0681538171999918</v>
      </c>
      <c r="AY26" s="8">
        <f t="shared" si="21"/>
        <v>4.0736585408399417</v>
      </c>
      <c r="AZ26" s="8">
        <f t="shared" si="22"/>
        <v>4.1133819485441778</v>
      </c>
      <c r="BA26" s="8">
        <v>4.0793643423919903</v>
      </c>
      <c r="BB26" s="8">
        <f t="shared" si="23"/>
        <v>3.9676956959840597</v>
      </c>
      <c r="BC26" s="8">
        <v>4.0106911818201914</v>
      </c>
      <c r="BD26" s="8">
        <f t="shared" si="24"/>
        <v>4.0722417433894034</v>
      </c>
      <c r="BE26" s="5"/>
      <c r="BF26" s="60">
        <f t="shared" si="25"/>
        <v>32.265000399999998</v>
      </c>
      <c r="BG26" s="62">
        <f t="shared" si="26"/>
        <v>35.2076384</v>
      </c>
      <c r="BH26" s="62">
        <f t="shared" si="27"/>
        <v>29.43882</v>
      </c>
      <c r="BI26" s="62">
        <f t="shared" si="28"/>
        <v>38.177748399999999</v>
      </c>
      <c r="BJ26" s="62">
        <f t="shared" si="29"/>
        <v>34.885138400000002</v>
      </c>
      <c r="BK26" s="62">
        <f t="shared" si="30"/>
        <v>38.505035499999991</v>
      </c>
      <c r="BL26" s="62">
        <f t="shared" si="31"/>
        <v>36.749183699999996</v>
      </c>
      <c r="BM26" s="62">
        <f t="shared" si="32"/>
        <v>34.742638400000004</v>
      </c>
      <c r="BN26" s="63">
        <f t="shared" si="33"/>
        <v>36.057638400000002</v>
      </c>
      <c r="BO26" s="50"/>
      <c r="BP26" s="52">
        <v>2032</v>
      </c>
      <c r="BQ26" s="56">
        <f t="shared" si="34"/>
        <v>9.693177569488034</v>
      </c>
      <c r="BR26" s="56">
        <f t="shared" si="35"/>
        <v>9.2770007842049456</v>
      </c>
      <c r="BS26" s="56">
        <f t="shared" si="36"/>
        <v>9.5376111376225357</v>
      </c>
      <c r="BT26" s="56">
        <f t="shared" si="37"/>
        <v>9.3792143829363148</v>
      </c>
      <c r="BU26" s="56">
        <f t="shared" si="38"/>
        <v>9.5376111376225357</v>
      </c>
      <c r="BV26" s="56">
        <f t="shared" si="39"/>
        <v>9.3151383223579689</v>
      </c>
      <c r="BW26" s="56"/>
      <c r="BX26" s="53">
        <f t="shared" si="40"/>
        <v>2016</v>
      </c>
      <c r="BY26" s="97">
        <f t="shared" si="41"/>
        <v>42522</v>
      </c>
      <c r="BZ26" s="56">
        <f t="shared" si="42"/>
        <v>4.1381342615270045</v>
      </c>
      <c r="CA26" s="56">
        <f t="shared" si="43"/>
        <v>3.9676956959840597</v>
      </c>
      <c r="CB26" s="56">
        <v>4.0760480158613781</v>
      </c>
      <c r="CC26" s="56">
        <v>4.007436688356</v>
      </c>
      <c r="CD26" s="56">
        <v>4.0760480158613781</v>
      </c>
      <c r="CE26" s="56">
        <f t="shared" si="44"/>
        <v>3.9976600428066948</v>
      </c>
      <c r="CF26" s="1"/>
      <c r="CG26" s="98">
        <v>-0.25</v>
      </c>
      <c r="CH26" s="99">
        <v>-0.75</v>
      </c>
      <c r="CI26" s="99">
        <v>0</v>
      </c>
      <c r="CJ26" s="99">
        <v>-0.75</v>
      </c>
      <c r="CK26" s="99">
        <v>3</v>
      </c>
      <c r="CL26" s="99">
        <v>-2</v>
      </c>
      <c r="CM26" s="99">
        <v>4.0820000000000007</v>
      </c>
      <c r="CN26" s="100">
        <v>5.0173100000000019</v>
      </c>
      <c r="CO26" s="13"/>
      <c r="CP26" s="101">
        <v>1.0882401542274855</v>
      </c>
      <c r="CQ26" s="102">
        <v>1.0354172404296338</v>
      </c>
      <c r="CR26" s="102">
        <v>1.0254199944918756</v>
      </c>
      <c r="CS26" s="102">
        <v>0.96419719085651334</v>
      </c>
      <c r="CT26" s="102">
        <v>1.0667425643944786</v>
      </c>
      <c r="CU26" s="103">
        <v>1.0039621744413334</v>
      </c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</row>
    <row r="27" spans="1:143" ht="12.75" x14ac:dyDescent="0.2">
      <c r="A27" s="3">
        <f t="shared" si="0"/>
        <v>2016</v>
      </c>
      <c r="B27" s="43">
        <v>42552</v>
      </c>
      <c r="C27" s="43">
        <v>42582</v>
      </c>
      <c r="D27" s="44">
        <f t="shared" si="1"/>
        <v>42552</v>
      </c>
      <c r="E27" s="94">
        <v>43.712710000000001</v>
      </c>
      <c r="F27" s="46">
        <v>32.592140000000001</v>
      </c>
      <c r="G27" s="94">
        <v>44.42257</v>
      </c>
      <c r="H27" s="46">
        <v>35.789369999999998</v>
      </c>
      <c r="I27" s="94">
        <v>40.382829999999998</v>
      </c>
      <c r="J27" s="46">
        <v>29.751570000000001</v>
      </c>
      <c r="K27" s="94">
        <v>47.726979999999998</v>
      </c>
      <c r="L27" s="46">
        <v>37.615490000000001</v>
      </c>
      <c r="M27" s="94">
        <v>47.602170000000001</v>
      </c>
      <c r="N27" s="46">
        <v>37.930039999999998</v>
      </c>
      <c r="O27" s="94">
        <f t="shared" si="2"/>
        <v>48.92257</v>
      </c>
      <c r="P27" s="46">
        <f t="shared" si="3"/>
        <v>34.789369999999998</v>
      </c>
      <c r="Q27" s="94">
        <f t="shared" si="4"/>
        <v>49.42257</v>
      </c>
      <c r="R27" s="46">
        <f t="shared" si="5"/>
        <v>35.789369999999998</v>
      </c>
      <c r="S27" s="94">
        <f t="shared" si="6"/>
        <v>48.67257</v>
      </c>
      <c r="T27" s="46">
        <f t="shared" si="7"/>
        <v>38.289369999999998</v>
      </c>
      <c r="U27" s="94">
        <f t="shared" si="8"/>
        <v>45.384709999999998</v>
      </c>
      <c r="V27" s="95">
        <f t="shared" si="9"/>
        <v>37.723889999999997</v>
      </c>
      <c r="W27" s="96">
        <v>4.1865151347840213</v>
      </c>
      <c r="X27" s="96">
        <v>4.3790411249283068</v>
      </c>
      <c r="Y27" s="96">
        <v>4.0415954580760527</v>
      </c>
      <c r="Z27" s="96">
        <v>4.0148834127122441</v>
      </c>
      <c r="AA27" s="96">
        <v>3.8763656728893698</v>
      </c>
      <c r="AB27" s="96">
        <v>4.1340402743603555</v>
      </c>
      <c r="AC27" s="96">
        <v>3.9919964426754486</v>
      </c>
      <c r="AD27" s="96">
        <v>3.8262993861068146</v>
      </c>
      <c r="AE27" s="96">
        <v>3.6114507547361123</v>
      </c>
      <c r="AF27" s="96">
        <f t="shared" si="10"/>
        <v>4.3614974185920996</v>
      </c>
      <c r="AG27" s="96">
        <f t="shared" si="11"/>
        <v>4.1544666736106803</v>
      </c>
      <c r="AH27" s="96">
        <f t="shared" si="12"/>
        <v>4.1141899769544903</v>
      </c>
      <c r="AI27" s="96">
        <f t="shared" si="13"/>
        <v>4.0806408377978345</v>
      </c>
      <c r="AJ27" s="96">
        <f t="shared" si="14"/>
        <v>4.0074505285763271</v>
      </c>
      <c r="AK27" s="127"/>
      <c r="AL27" s="13"/>
      <c r="AM27" s="13"/>
      <c r="AN27" s="13"/>
      <c r="AO27" s="13"/>
      <c r="AP27" s="13"/>
      <c r="AQ27" s="13"/>
      <c r="AR27" s="8">
        <f t="shared" si="15"/>
        <v>4.089119283133904</v>
      </c>
      <c r="AS27" s="8">
        <f t="shared" si="16"/>
        <v>3.9207108508047717</v>
      </c>
      <c r="AT27" s="8">
        <f t="shared" si="17"/>
        <v>4.2441159221057632</v>
      </c>
      <c r="AU27" s="8">
        <f t="shared" si="18"/>
        <v>4.0693248391576065</v>
      </c>
      <c r="AV27" s="8">
        <f t="shared" si="19"/>
        <v>4.0808177238005117</v>
      </c>
      <c r="AW27" s="8"/>
      <c r="AX27" s="8">
        <f t="shared" si="20"/>
        <v>4.0896179575826661</v>
      </c>
      <c r="AY27" s="8">
        <f t="shared" si="21"/>
        <v>4.0821320575093329</v>
      </c>
      <c r="AZ27" s="8">
        <f t="shared" si="22"/>
        <v>4.1370781776245922</v>
      </c>
      <c r="BA27" s="8">
        <v>4.1008898088900443</v>
      </c>
      <c r="BB27" s="8">
        <f t="shared" si="23"/>
        <v>3.9938931170092942</v>
      </c>
      <c r="BC27" s="8">
        <v>4.0318627415407278</v>
      </c>
      <c r="BD27" s="8">
        <f t="shared" si="24"/>
        <v>4.0934320569686022</v>
      </c>
      <c r="BE27" s="5"/>
      <c r="BF27" s="60">
        <f t="shared" si="25"/>
        <v>38.930864900000003</v>
      </c>
      <c r="BG27" s="62">
        <f t="shared" si="26"/>
        <v>40.710293999999998</v>
      </c>
      <c r="BH27" s="62">
        <f t="shared" si="27"/>
        <v>35.811388199999996</v>
      </c>
      <c r="BI27" s="62">
        <f t="shared" si="28"/>
        <v>43.443154100000001</v>
      </c>
      <c r="BJ27" s="62">
        <f t="shared" si="29"/>
        <v>43.560293999999999</v>
      </c>
      <c r="BK27" s="62">
        <f t="shared" si="30"/>
        <v>43.379039299999995</v>
      </c>
      <c r="BL27" s="62">
        <f t="shared" si="31"/>
        <v>42.090557399999994</v>
      </c>
      <c r="BM27" s="62">
        <f t="shared" si="32"/>
        <v>42.845293999999996</v>
      </c>
      <c r="BN27" s="63">
        <f t="shared" si="33"/>
        <v>44.207794</v>
      </c>
      <c r="BO27" s="50"/>
      <c r="BP27" s="52">
        <v>2033</v>
      </c>
      <c r="BQ27" s="56">
        <f t="shared" si="34"/>
        <v>9.8863771208777944</v>
      </c>
      <c r="BR27" s="56">
        <f t="shared" si="35"/>
        <v>9.4690456261983993</v>
      </c>
      <c r="BS27" s="56">
        <f t="shared" si="36"/>
        <v>9.728853275757011</v>
      </c>
      <c r="BT27" s="56">
        <f t="shared" si="37"/>
        <v>9.5673125938315398</v>
      </c>
      <c r="BU27" s="56">
        <f t="shared" si="38"/>
        <v>9.728853275757011</v>
      </c>
      <c r="BV27" s="56">
        <f t="shared" si="39"/>
        <v>9.5074787998840442</v>
      </c>
      <c r="BW27" s="56"/>
      <c r="BX27" s="53">
        <f t="shared" si="40"/>
        <v>2016</v>
      </c>
      <c r="BY27" s="97">
        <f t="shared" si="41"/>
        <v>42552</v>
      </c>
      <c r="BZ27" s="56">
        <f t="shared" si="42"/>
        <v>4.1916478424488659</v>
      </c>
      <c r="CA27" s="56">
        <f t="shared" si="43"/>
        <v>3.9938931170092942</v>
      </c>
      <c r="CB27" s="56">
        <v>4.0975734823594321</v>
      </c>
      <c r="CC27" s="56">
        <v>4.028608286710134</v>
      </c>
      <c r="CD27" s="56">
        <v>4.0975734823594321</v>
      </c>
      <c r="CE27" s="56">
        <f t="shared" si="44"/>
        <v>4.0238977923741475</v>
      </c>
      <c r="CF27" s="1"/>
      <c r="CG27" s="98">
        <v>4.5</v>
      </c>
      <c r="CH27" s="99">
        <v>-1</v>
      </c>
      <c r="CI27" s="99">
        <v>5</v>
      </c>
      <c r="CJ27" s="99">
        <v>0</v>
      </c>
      <c r="CK27" s="99">
        <v>4.25</v>
      </c>
      <c r="CL27" s="99">
        <v>2.5</v>
      </c>
      <c r="CM27" s="99">
        <v>1.671999999999997</v>
      </c>
      <c r="CN27" s="100">
        <v>5.1317500000000003</v>
      </c>
      <c r="CO27" s="13"/>
      <c r="CP27" s="101">
        <v>1.0863322717622081</v>
      </c>
      <c r="CQ27" s="102">
        <v>1.0347664543524417</v>
      </c>
      <c r="CR27" s="102">
        <v>1.0247346072186838</v>
      </c>
      <c r="CS27" s="102">
        <v>0.9654989384288748</v>
      </c>
      <c r="CT27" s="102">
        <v>1.0664719160802019</v>
      </c>
      <c r="CU27" s="103">
        <v>1.0038712674529642</v>
      </c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</row>
    <row r="28" spans="1:143" ht="12.75" x14ac:dyDescent="0.2">
      <c r="A28" s="3">
        <f t="shared" si="0"/>
        <v>2016</v>
      </c>
      <c r="B28" s="43">
        <v>42583</v>
      </c>
      <c r="C28" s="43">
        <v>42613</v>
      </c>
      <c r="D28" s="44">
        <f t="shared" si="1"/>
        <v>42583</v>
      </c>
      <c r="E28" s="94">
        <v>45.251429999999999</v>
      </c>
      <c r="F28" s="46">
        <v>33.415700000000001</v>
      </c>
      <c r="G28" s="94">
        <v>44.518360000000001</v>
      </c>
      <c r="H28" s="46">
        <v>36.123820000000002</v>
      </c>
      <c r="I28" s="94">
        <v>41.853839999999998</v>
      </c>
      <c r="J28" s="46">
        <v>30.538889999999999</v>
      </c>
      <c r="K28" s="94">
        <v>47.893940000000001</v>
      </c>
      <c r="L28" s="46">
        <v>37.670929999999998</v>
      </c>
      <c r="M28" s="94">
        <v>47.887599999999999</v>
      </c>
      <c r="N28" s="46">
        <v>38.382469999999998</v>
      </c>
      <c r="O28" s="94">
        <f t="shared" si="2"/>
        <v>48.018360000000001</v>
      </c>
      <c r="P28" s="46">
        <f t="shared" si="3"/>
        <v>35.123820000000002</v>
      </c>
      <c r="Q28" s="94">
        <f t="shared" si="4"/>
        <v>48.768360000000001</v>
      </c>
      <c r="R28" s="46">
        <f t="shared" si="5"/>
        <v>36.123820000000002</v>
      </c>
      <c r="S28" s="94">
        <f t="shared" si="6"/>
        <v>48.268360000000001</v>
      </c>
      <c r="T28" s="46">
        <f t="shared" si="7"/>
        <v>38.623819999999995</v>
      </c>
      <c r="U28" s="94">
        <f t="shared" si="8"/>
        <v>45.50318</v>
      </c>
      <c r="V28" s="95">
        <f t="shared" si="9"/>
        <v>34.621450000000003</v>
      </c>
      <c r="W28" s="96">
        <v>4.2157699479374315</v>
      </c>
      <c r="X28" s="96">
        <v>4.4428608969756329</v>
      </c>
      <c r="Y28" s="96">
        <v>4.0731568992024547</v>
      </c>
      <c r="Z28" s="96">
        <v>4.025358582437228</v>
      </c>
      <c r="AA28" s="96">
        <v>3.8853273767329628</v>
      </c>
      <c r="AB28" s="96">
        <v>4.1465652369078825</v>
      </c>
      <c r="AC28" s="96">
        <v>4.0164952868734813</v>
      </c>
      <c r="AD28" s="96">
        <v>3.8506323339028072</v>
      </c>
      <c r="AE28" s="96">
        <v>3.6330388696725153</v>
      </c>
      <c r="AF28" s="96">
        <f t="shared" si="10"/>
        <v>4.3745748662012502</v>
      </c>
      <c r="AG28" s="96">
        <f t="shared" si="11"/>
        <v>4.165928369701895</v>
      </c>
      <c r="AH28" s="96">
        <f t="shared" si="12"/>
        <v>4.1255347526718174</v>
      </c>
      <c r="AI28" s="96">
        <f t="shared" si="13"/>
        <v>4.1064893217381853</v>
      </c>
      <c r="AJ28" s="96">
        <f t="shared" si="14"/>
        <v>4.0319492895163194</v>
      </c>
      <c r="AK28" s="127"/>
      <c r="AL28" s="13"/>
      <c r="AM28" s="13"/>
      <c r="AN28" s="13"/>
      <c r="AO28" s="13"/>
      <c r="AP28" s="13"/>
      <c r="AQ28" s="13"/>
      <c r="AR28" s="8">
        <f t="shared" si="15"/>
        <v>4.1140190129824994</v>
      </c>
      <c r="AS28" s="8">
        <f t="shared" si="16"/>
        <v>3.9454419696135861</v>
      </c>
      <c r="AT28" s="8">
        <f t="shared" si="17"/>
        <v>4.2699593474328665</v>
      </c>
      <c r="AU28" s="8">
        <f t="shared" si="18"/>
        <v>4.0949932631155219</v>
      </c>
      <c r="AV28" s="8">
        <f t="shared" si="19"/>
        <v>4.1061033982861188</v>
      </c>
      <c r="AW28" s="8"/>
      <c r="AX28" s="8">
        <f t="shared" si="20"/>
        <v>4.100276453436333</v>
      </c>
      <c r="AY28" s="8">
        <f t="shared" si="21"/>
        <v>4.1069913616169265</v>
      </c>
      <c r="AZ28" s="8">
        <f t="shared" si="22"/>
        <v>4.1496074597674308</v>
      </c>
      <c r="BA28" s="8">
        <v>4.1115787575890081</v>
      </c>
      <c r="BB28" s="8">
        <f t="shared" si="23"/>
        <v>4.0030761315021657</v>
      </c>
      <c r="BC28" s="8">
        <v>4.042375949965284</v>
      </c>
      <c r="BD28" s="8">
        <f t="shared" si="24"/>
        <v>4.1039545780384001</v>
      </c>
      <c r="BE28" s="5"/>
      <c r="BF28" s="60">
        <f t="shared" si="25"/>
        <v>40.162066099999997</v>
      </c>
      <c r="BG28" s="62">
        <f t="shared" si="26"/>
        <v>40.908707800000002</v>
      </c>
      <c r="BH28" s="62">
        <f t="shared" si="27"/>
        <v>36.988411499999998</v>
      </c>
      <c r="BI28" s="62">
        <f t="shared" si="28"/>
        <v>43.800394099999991</v>
      </c>
      <c r="BJ28" s="62">
        <f t="shared" si="29"/>
        <v>43.331207800000001</v>
      </c>
      <c r="BK28" s="62">
        <f t="shared" si="30"/>
        <v>43.498045699999992</v>
      </c>
      <c r="BL28" s="62">
        <f t="shared" si="31"/>
        <v>40.824036100000001</v>
      </c>
      <c r="BM28" s="62">
        <f t="shared" si="32"/>
        <v>42.4737078</v>
      </c>
      <c r="BN28" s="63">
        <f t="shared" si="33"/>
        <v>44.121207799999993</v>
      </c>
      <c r="BO28" s="50"/>
      <c r="BP28" s="52">
        <v>2034</v>
      </c>
      <c r="BQ28" s="56">
        <f t="shared" si="34"/>
        <v>10.073587486174471</v>
      </c>
      <c r="BR28" s="56">
        <f t="shared" si="35"/>
        <v>9.6551387928032621</v>
      </c>
      <c r="BS28" s="56">
        <f t="shared" si="36"/>
        <v>9.914167000784035</v>
      </c>
      <c r="BT28" s="56">
        <f t="shared" si="37"/>
        <v>9.7495798518319869</v>
      </c>
      <c r="BU28" s="56">
        <f t="shared" si="38"/>
        <v>9.914167000784035</v>
      </c>
      <c r="BV28" s="56">
        <f t="shared" si="39"/>
        <v>9.6938584399596675</v>
      </c>
      <c r="BW28" s="56"/>
      <c r="BX28" s="53">
        <f t="shared" si="40"/>
        <v>2016</v>
      </c>
      <c r="BY28" s="97">
        <f t="shared" si="41"/>
        <v>42583</v>
      </c>
      <c r="BZ28" s="56">
        <f t="shared" si="42"/>
        <v>4.2241218018339897</v>
      </c>
      <c r="CA28" s="56">
        <f t="shared" si="43"/>
        <v>4.0030761315021657</v>
      </c>
      <c r="CB28" s="56">
        <v>4.1082624310583951</v>
      </c>
      <c r="CC28" s="56">
        <v>4.0391215143190626</v>
      </c>
      <c r="CD28" s="56">
        <v>4.1082624310583951</v>
      </c>
      <c r="CE28" s="56">
        <f t="shared" si="44"/>
        <v>4.0330949432809549</v>
      </c>
      <c r="CF28" s="1"/>
      <c r="CG28" s="98">
        <v>3.5</v>
      </c>
      <c r="CH28" s="99">
        <v>-1</v>
      </c>
      <c r="CI28" s="99">
        <v>4.25</v>
      </c>
      <c r="CJ28" s="99">
        <v>0</v>
      </c>
      <c r="CK28" s="99">
        <v>3.75</v>
      </c>
      <c r="CL28" s="99">
        <v>2.4999999999999964</v>
      </c>
      <c r="CM28" s="99">
        <v>0.25175000000000125</v>
      </c>
      <c r="CN28" s="100">
        <v>1.2057500000000019</v>
      </c>
      <c r="CO28" s="13"/>
      <c r="CP28" s="101">
        <v>1.0867540808134868</v>
      </c>
      <c r="CQ28" s="102">
        <v>1.034921059673535</v>
      </c>
      <c r="CR28" s="102">
        <v>1.0248862724110248</v>
      </c>
      <c r="CS28" s="102">
        <v>0.96521273748996528</v>
      </c>
      <c r="CT28" s="102">
        <v>1.066445447305548</v>
      </c>
      <c r="CU28" s="103">
        <v>1.0038476337052713</v>
      </c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</row>
    <row r="29" spans="1:143" ht="12.75" x14ac:dyDescent="0.2">
      <c r="A29" s="3">
        <f t="shared" si="0"/>
        <v>2016</v>
      </c>
      <c r="B29" s="43">
        <v>42614</v>
      </c>
      <c r="C29" s="43">
        <v>42643</v>
      </c>
      <c r="D29" s="44">
        <f t="shared" si="1"/>
        <v>42614</v>
      </c>
      <c r="E29" s="94">
        <v>41.88382</v>
      </c>
      <c r="F29" s="46">
        <v>33.180480000000003</v>
      </c>
      <c r="G29" s="94">
        <v>38.170250000000003</v>
      </c>
      <c r="H29" s="46">
        <v>34.147530000000003</v>
      </c>
      <c r="I29" s="94">
        <v>38.796399999999998</v>
      </c>
      <c r="J29" s="46">
        <v>30.364599999999999</v>
      </c>
      <c r="K29" s="94">
        <v>44.14996</v>
      </c>
      <c r="L29" s="46">
        <v>36.947139999999997</v>
      </c>
      <c r="M29" s="94">
        <v>44.052689999999998</v>
      </c>
      <c r="N29" s="46">
        <v>36.923699999999997</v>
      </c>
      <c r="O29" s="94">
        <f t="shared" si="2"/>
        <v>40.170250000000003</v>
      </c>
      <c r="P29" s="46">
        <f t="shared" si="3"/>
        <v>31.647530000000003</v>
      </c>
      <c r="Q29" s="94">
        <f t="shared" si="4"/>
        <v>39.170250000000003</v>
      </c>
      <c r="R29" s="46">
        <f t="shared" si="5"/>
        <v>31.147530000000003</v>
      </c>
      <c r="S29" s="94">
        <f t="shared" si="6"/>
        <v>41.420250000000003</v>
      </c>
      <c r="T29" s="46">
        <f t="shared" si="7"/>
        <v>36.397530000000003</v>
      </c>
      <c r="U29" s="94">
        <f t="shared" si="8"/>
        <v>41.385069999999999</v>
      </c>
      <c r="V29" s="95">
        <f t="shared" si="9"/>
        <v>33.66798</v>
      </c>
      <c r="W29" s="96">
        <v>4.2193073757772535</v>
      </c>
      <c r="X29" s="96">
        <v>4.4126086656535426</v>
      </c>
      <c r="Y29" s="96">
        <v>4.0831455682000355</v>
      </c>
      <c r="Z29" s="96">
        <v>4.0650296723276496</v>
      </c>
      <c r="AA29" s="96">
        <v>3.9210367956511933</v>
      </c>
      <c r="AB29" s="96">
        <v>4.1865569108230165</v>
      </c>
      <c r="AC29" s="96">
        <v>4.0725822313225057</v>
      </c>
      <c r="AD29" s="96">
        <v>3.9068009865436295</v>
      </c>
      <c r="AE29" s="96">
        <v>3.6755912980258758</v>
      </c>
      <c r="AF29" s="96">
        <f t="shared" si="10"/>
        <v>4.421467423977524</v>
      </c>
      <c r="AG29" s="96">
        <f t="shared" si="11"/>
        <v>4.2082472027450795</v>
      </c>
      <c r="AH29" s="96">
        <f t="shared" si="12"/>
        <v>4.167596906021803</v>
      </c>
      <c r="AI29" s="96">
        <f t="shared" si="13"/>
        <v>4.1665901420783564</v>
      </c>
      <c r="AJ29" s="96">
        <f t="shared" si="14"/>
        <v>4.088289910083617</v>
      </c>
      <c r="AK29" s="127"/>
      <c r="AL29" s="13"/>
      <c r="AM29" s="13"/>
      <c r="AN29" s="13"/>
      <c r="AO29" s="13"/>
      <c r="AP29" s="13"/>
      <c r="AQ29" s="13"/>
      <c r="AR29" s="8">
        <f t="shared" si="15"/>
        <v>4.1710237334307401</v>
      </c>
      <c r="AS29" s="8">
        <f t="shared" si="16"/>
        <v>4.002529735281664</v>
      </c>
      <c r="AT29" s="8">
        <f t="shared" si="17"/>
        <v>4.3291245369812836</v>
      </c>
      <c r="AU29" s="8">
        <f t="shared" si="18"/>
        <v>4.1542446452833257</v>
      </c>
      <c r="AV29" s="8">
        <f t="shared" si="19"/>
        <v>4.164230662744254</v>
      </c>
      <c r="AW29" s="8"/>
      <c r="AX29" s="8">
        <f t="shared" si="20"/>
        <v>4.1406418277652115</v>
      </c>
      <c r="AY29" s="8">
        <f t="shared" si="21"/>
        <v>4.1639035325443992</v>
      </c>
      <c r="AZ29" s="8">
        <f t="shared" si="22"/>
        <v>4.1896129259670918</v>
      </c>
      <c r="BA29" s="8">
        <v>4.1520594615588253</v>
      </c>
      <c r="BB29" s="8">
        <f t="shared" si="23"/>
        <v>4.039667399990976</v>
      </c>
      <c r="BC29" s="8">
        <v>4.0821910983015037</v>
      </c>
      <c r="BD29" s="8">
        <f t="shared" si="24"/>
        <v>4.1438049948042686</v>
      </c>
      <c r="BE29" s="5"/>
      <c r="BF29" s="60">
        <f t="shared" si="25"/>
        <v>38.1413838</v>
      </c>
      <c r="BG29" s="62">
        <f t="shared" si="26"/>
        <v>36.440480399999998</v>
      </c>
      <c r="BH29" s="62">
        <f t="shared" si="27"/>
        <v>35.170725999999995</v>
      </c>
      <c r="BI29" s="62">
        <f t="shared" si="28"/>
        <v>40.987224299999994</v>
      </c>
      <c r="BJ29" s="62">
        <f t="shared" si="29"/>
        <v>35.7204804</v>
      </c>
      <c r="BK29" s="62">
        <f t="shared" si="30"/>
        <v>41.052747399999994</v>
      </c>
      <c r="BL29" s="62">
        <f t="shared" si="31"/>
        <v>38.066721299999998</v>
      </c>
      <c r="BM29" s="62">
        <f t="shared" si="32"/>
        <v>36.505480400000003</v>
      </c>
      <c r="BN29" s="63">
        <f t="shared" si="33"/>
        <v>39.260480399999999</v>
      </c>
      <c r="BO29" s="50"/>
      <c r="BP29" s="52">
        <v>2035</v>
      </c>
      <c r="BQ29" s="56">
        <f t="shared" si="34"/>
        <v>10.274395235897959</v>
      </c>
      <c r="BR29" s="56">
        <f t="shared" si="35"/>
        <v>9.8547470810917144</v>
      </c>
      <c r="BS29" s="56">
        <f t="shared" si="36"/>
        <v>10.112940289963587</v>
      </c>
      <c r="BT29" s="56">
        <f t="shared" si="37"/>
        <v>9.945085405331616</v>
      </c>
      <c r="BU29" s="56">
        <f t="shared" si="38"/>
        <v>10.112940289963587</v>
      </c>
      <c r="BV29" s="56">
        <f t="shared" si="39"/>
        <v>9.8937740070170381</v>
      </c>
      <c r="BW29" s="56"/>
      <c r="BX29" s="53">
        <f t="shared" si="40"/>
        <v>2016</v>
      </c>
      <c r="BY29" s="97">
        <f t="shared" si="41"/>
        <v>42614</v>
      </c>
      <c r="BZ29" s="56">
        <f t="shared" si="42"/>
        <v>4.2343992676201623</v>
      </c>
      <c r="CA29" s="56">
        <f t="shared" si="43"/>
        <v>4.039667399990976</v>
      </c>
      <c r="CB29" s="56">
        <v>4.1487431350282131</v>
      </c>
      <c r="CC29" s="56">
        <v>4.078936735309469</v>
      </c>
      <c r="CD29" s="56">
        <v>4.1487431350282131</v>
      </c>
      <c r="CE29" s="56">
        <f t="shared" si="44"/>
        <v>4.069742540692932</v>
      </c>
      <c r="CF29" s="1"/>
      <c r="CG29" s="98">
        <v>2</v>
      </c>
      <c r="CH29" s="99">
        <v>-2.5</v>
      </c>
      <c r="CI29" s="99">
        <v>1</v>
      </c>
      <c r="CJ29" s="99">
        <v>-3</v>
      </c>
      <c r="CK29" s="99">
        <v>3.25</v>
      </c>
      <c r="CL29" s="99">
        <v>2.2500000000000036</v>
      </c>
      <c r="CM29" s="99">
        <v>-0.49875000000000114</v>
      </c>
      <c r="CN29" s="100">
        <v>0.48749999999999716</v>
      </c>
      <c r="CO29" s="13"/>
      <c r="CP29" s="101">
        <v>1.0876839237057221</v>
      </c>
      <c r="CQ29" s="102">
        <v>1.0352316076294279</v>
      </c>
      <c r="CR29" s="102">
        <v>1.0252316076294279</v>
      </c>
      <c r="CS29" s="102">
        <v>0.96457765667574935</v>
      </c>
      <c r="CT29" s="102">
        <v>1.0664966442953021</v>
      </c>
      <c r="CU29" s="103">
        <v>1.0038569334807539</v>
      </c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</row>
    <row r="30" spans="1:143" ht="12.75" x14ac:dyDescent="0.2">
      <c r="A30" s="3">
        <f t="shared" si="0"/>
        <v>2016</v>
      </c>
      <c r="B30" s="43">
        <v>42644</v>
      </c>
      <c r="C30" s="43">
        <v>42674</v>
      </c>
      <c r="D30" s="44">
        <f t="shared" si="1"/>
        <v>42644</v>
      </c>
      <c r="E30" s="94">
        <v>40.908200000000001</v>
      </c>
      <c r="F30" s="46">
        <v>32.853639999999999</v>
      </c>
      <c r="G30" s="94">
        <v>35.669249999999998</v>
      </c>
      <c r="H30" s="46">
        <v>33.645269999999996</v>
      </c>
      <c r="I30" s="94">
        <v>37.765140000000002</v>
      </c>
      <c r="J30" s="46">
        <v>30.001560000000001</v>
      </c>
      <c r="K30" s="94">
        <v>44.0715</v>
      </c>
      <c r="L30" s="46">
        <v>37.425699999999999</v>
      </c>
      <c r="M30" s="94">
        <v>42.487549999999999</v>
      </c>
      <c r="N30" s="46">
        <v>36.812359999999998</v>
      </c>
      <c r="O30" s="94">
        <f t="shared" si="2"/>
        <v>35.919249999999998</v>
      </c>
      <c r="P30" s="46">
        <f t="shared" si="3"/>
        <v>32.645269999999996</v>
      </c>
      <c r="Q30" s="94">
        <f t="shared" si="4"/>
        <v>35.169249999999998</v>
      </c>
      <c r="R30" s="46">
        <f t="shared" si="5"/>
        <v>32.645269999999996</v>
      </c>
      <c r="S30" s="94">
        <f t="shared" si="6"/>
        <v>38.669249999999998</v>
      </c>
      <c r="T30" s="46">
        <f t="shared" si="7"/>
        <v>34.645269999999996</v>
      </c>
      <c r="U30" s="94">
        <f t="shared" si="8"/>
        <v>40.846640000000001</v>
      </c>
      <c r="V30" s="95">
        <f t="shared" si="9"/>
        <v>32.903639999999996</v>
      </c>
      <c r="W30" s="96">
        <v>4.2406806752805988</v>
      </c>
      <c r="X30" s="96">
        <v>4.3844635352085861</v>
      </c>
      <c r="Y30" s="96">
        <v>4.1190589991021351</v>
      </c>
      <c r="Z30" s="96">
        <v>4.1015950374517498</v>
      </c>
      <c r="AA30" s="96">
        <v>3.9573094590811024</v>
      </c>
      <c r="AB30" s="96">
        <v>4.2261907517439203</v>
      </c>
      <c r="AC30" s="96">
        <v>4.1594632814739754</v>
      </c>
      <c r="AD30" s="96">
        <v>4.3118211373661168</v>
      </c>
      <c r="AE30" s="96">
        <v>3.729769291906917</v>
      </c>
      <c r="AF30" s="96">
        <f t="shared" si="10"/>
        <v>4.4597562385302725</v>
      </c>
      <c r="AG30" s="96">
        <f t="shared" si="11"/>
        <v>4.2455476491030808</v>
      </c>
      <c r="AH30" s="96">
        <f t="shared" si="12"/>
        <v>4.2044817537206649</v>
      </c>
      <c r="AI30" s="96">
        <f t="shared" si="13"/>
        <v>4.5982561350079916</v>
      </c>
      <c r="AJ30" s="96">
        <f t="shared" si="14"/>
        <v>4.1754325543744386</v>
      </c>
      <c r="AK30" s="127"/>
      <c r="AL30" s="13"/>
      <c r="AM30" s="13"/>
      <c r="AN30" s="13"/>
      <c r="AO30" s="13"/>
      <c r="AP30" s="13"/>
      <c r="AQ30" s="13"/>
      <c r="AR30" s="8">
        <f t="shared" si="15"/>
        <v>4.2593264574387391</v>
      </c>
      <c r="AS30" s="8">
        <f t="shared" si="16"/>
        <v>4.4141774137271232</v>
      </c>
      <c r="AT30" s="8">
        <f t="shared" si="17"/>
        <v>4.4207739190411157</v>
      </c>
      <c r="AU30" s="8">
        <f t="shared" si="18"/>
        <v>4.5814936999384663</v>
      </c>
      <c r="AV30" s="8">
        <f t="shared" si="19"/>
        <v>4.4189428725363609</v>
      </c>
      <c r="AW30" s="8"/>
      <c r="AX30" s="8">
        <f t="shared" si="20"/>
        <v>4.1778471239842796</v>
      </c>
      <c r="AY30" s="8">
        <f t="shared" si="21"/>
        <v>4.2520628934286906</v>
      </c>
      <c r="AZ30" s="8">
        <f t="shared" si="22"/>
        <v>4.2292604357634724</v>
      </c>
      <c r="BA30" s="8">
        <v>4.1893710586242339</v>
      </c>
      <c r="BB30" s="8">
        <f t="shared" si="23"/>
        <v>4.076835822400966</v>
      </c>
      <c r="BC30" s="8">
        <v>4.1188892439890914</v>
      </c>
      <c r="BD30" s="8">
        <f t="shared" si="24"/>
        <v>4.1805356478671518</v>
      </c>
      <c r="BE30" s="5"/>
      <c r="BF30" s="60">
        <f t="shared" si="25"/>
        <v>37.444739199999994</v>
      </c>
      <c r="BG30" s="62">
        <f t="shared" si="26"/>
        <v>34.798938599999993</v>
      </c>
      <c r="BH30" s="62">
        <f t="shared" si="27"/>
        <v>34.4268006</v>
      </c>
      <c r="BI30" s="62">
        <f t="shared" si="28"/>
        <v>40.047218299999997</v>
      </c>
      <c r="BJ30" s="62">
        <f t="shared" si="29"/>
        <v>34.083938599999996</v>
      </c>
      <c r="BK30" s="62">
        <f t="shared" si="30"/>
        <v>41.213805999999998</v>
      </c>
      <c r="BL30" s="62">
        <f t="shared" si="31"/>
        <v>37.431149999999995</v>
      </c>
      <c r="BM30" s="62">
        <f t="shared" si="32"/>
        <v>34.511438599999998</v>
      </c>
      <c r="BN30" s="63">
        <f t="shared" si="33"/>
        <v>36.9389386</v>
      </c>
      <c r="BO30" s="50"/>
      <c r="BP30" s="104"/>
      <c r="BX30" s="53">
        <f t="shared" si="40"/>
        <v>2016</v>
      </c>
      <c r="BY30" s="97">
        <f t="shared" si="41"/>
        <v>42644</v>
      </c>
      <c r="BZ30" s="56">
        <f t="shared" si="42"/>
        <v>4.2713510434223023</v>
      </c>
      <c r="CA30" s="56">
        <f t="shared" si="43"/>
        <v>4.076835822400966</v>
      </c>
      <c r="CB30" s="56">
        <v>4.1860547320936217</v>
      </c>
      <c r="CC30" s="56">
        <v>4.1156349479633771</v>
      </c>
      <c r="CD30" s="56">
        <v>4.1860547320936217</v>
      </c>
      <c r="CE30" s="56">
        <f t="shared" si="44"/>
        <v>4.1069681805019522</v>
      </c>
      <c r="CF30" s="1"/>
      <c r="CG30" s="98">
        <v>0.25</v>
      </c>
      <c r="CH30" s="99">
        <v>-1</v>
      </c>
      <c r="CI30" s="99">
        <v>-0.5</v>
      </c>
      <c r="CJ30" s="99">
        <v>-1</v>
      </c>
      <c r="CK30" s="99">
        <v>3</v>
      </c>
      <c r="CL30" s="99">
        <v>1</v>
      </c>
      <c r="CM30" s="99">
        <v>-6.1560000000000059E-2</v>
      </c>
      <c r="CN30" s="100">
        <v>4.9999999999997158E-2</v>
      </c>
      <c r="CO30" s="13"/>
      <c r="CP30" s="101">
        <v>1.0873224191584361</v>
      </c>
      <c r="CQ30" s="102">
        <v>1.0350967392774997</v>
      </c>
      <c r="CR30" s="102">
        <v>1.0250845623055067</v>
      </c>
      <c r="CS30" s="102">
        <v>0.96482208090921395</v>
      </c>
      <c r="CT30" s="102">
        <v>1.0664301668637499</v>
      </c>
      <c r="CU30" s="103">
        <v>1.0038392628615307</v>
      </c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</row>
    <row r="31" spans="1:143" ht="12.75" x14ac:dyDescent="0.2">
      <c r="A31" s="3">
        <f t="shared" si="0"/>
        <v>2016</v>
      </c>
      <c r="B31" s="43">
        <v>42675</v>
      </c>
      <c r="C31" s="43">
        <v>42704</v>
      </c>
      <c r="D31" s="44">
        <f t="shared" si="1"/>
        <v>42675</v>
      </c>
      <c r="E31" s="94">
        <v>44.901600000000002</v>
      </c>
      <c r="F31" s="46">
        <v>35.148989999999998</v>
      </c>
      <c r="G31" s="94">
        <v>36.444369999999999</v>
      </c>
      <c r="H31" s="46">
        <v>34.407350000000001</v>
      </c>
      <c r="I31" s="94">
        <v>41.814700000000002</v>
      </c>
      <c r="J31" s="46">
        <v>32.280340000000002</v>
      </c>
      <c r="K31" s="94">
        <v>46.086750000000002</v>
      </c>
      <c r="L31" s="46">
        <v>39.103929999999998</v>
      </c>
      <c r="M31" s="94">
        <v>44.380209999999998</v>
      </c>
      <c r="N31" s="46">
        <v>38.801110000000001</v>
      </c>
      <c r="O31" s="94">
        <f t="shared" si="2"/>
        <v>35.694369999999999</v>
      </c>
      <c r="P31" s="46">
        <f t="shared" si="3"/>
        <v>33.407350000000001</v>
      </c>
      <c r="Q31" s="94">
        <f t="shared" si="4"/>
        <v>35.944369999999999</v>
      </c>
      <c r="R31" s="46">
        <f t="shared" si="5"/>
        <v>33.907350000000001</v>
      </c>
      <c r="S31" s="94">
        <f t="shared" si="6"/>
        <v>39.194369999999999</v>
      </c>
      <c r="T31" s="46">
        <f t="shared" si="7"/>
        <v>34.907350000000001</v>
      </c>
      <c r="U31" s="94">
        <f t="shared" si="8"/>
        <v>44.585349999999998</v>
      </c>
      <c r="V31" s="95">
        <f t="shared" si="9"/>
        <v>35.203989999999997</v>
      </c>
      <c r="W31" s="96">
        <v>4.3308807722159992</v>
      </c>
      <c r="X31" s="96">
        <v>4.4795699383567236</v>
      </c>
      <c r="Y31" s="96">
        <v>4.2484069966454081</v>
      </c>
      <c r="Z31" s="96">
        <v>4.2301383249852718</v>
      </c>
      <c r="AA31" s="96">
        <v>4.1166094596910732</v>
      </c>
      <c r="AB31" s="96">
        <v>4.3637049752028236</v>
      </c>
      <c r="AC31" s="96">
        <v>4.3069684638299233</v>
      </c>
      <c r="AD31" s="96">
        <v>4.5463186544675525</v>
      </c>
      <c r="AE31" s="96">
        <v>3.8440027064906057</v>
      </c>
      <c r="AF31" s="96">
        <f t="shared" si="10"/>
        <v>4.5826586527546098</v>
      </c>
      <c r="AG31" s="96">
        <f t="shared" si="11"/>
        <v>4.3730262828857853</v>
      </c>
      <c r="AH31" s="96">
        <f t="shared" si="12"/>
        <v>4.3301493346909536</v>
      </c>
      <c r="AI31" s="96">
        <f t="shared" si="13"/>
        <v>4.8682778794416555</v>
      </c>
      <c r="AJ31" s="96">
        <f t="shared" si="14"/>
        <v>4.3228582092570091</v>
      </c>
      <c r="AK31" s="127"/>
      <c r="AL31" s="13"/>
      <c r="AM31" s="13"/>
      <c r="AN31" s="13"/>
      <c r="AO31" s="13"/>
      <c r="AP31" s="13"/>
      <c r="AQ31" s="13"/>
      <c r="AR31" s="8">
        <f t="shared" si="15"/>
        <v>4.4092453337025335</v>
      </c>
      <c r="AS31" s="8">
        <f t="shared" si="16"/>
        <v>4.6525121195929993</v>
      </c>
      <c r="AT31" s="8">
        <f t="shared" si="17"/>
        <v>4.576374694929263</v>
      </c>
      <c r="AU31" s="8">
        <f t="shared" si="18"/>
        <v>4.8288612501630901</v>
      </c>
      <c r="AV31" s="8">
        <f t="shared" si="19"/>
        <v>4.6167483495969712</v>
      </c>
      <c r="AW31" s="8"/>
      <c r="AX31" s="8">
        <f t="shared" si="20"/>
        <v>4.3086400498425643</v>
      </c>
      <c r="AY31" s="8">
        <f t="shared" si="21"/>
        <v>4.4017383701977906</v>
      </c>
      <c r="AZ31" s="8">
        <f t="shared" si="22"/>
        <v>4.3668220849765591</v>
      </c>
      <c r="BA31" s="8">
        <v>4.3205376785563994</v>
      </c>
      <c r="BB31" s="8">
        <f t="shared" si="23"/>
        <v>4.2400697609294733</v>
      </c>
      <c r="BC31" s="8">
        <v>4.247899313410155</v>
      </c>
      <c r="BD31" s="8">
        <f t="shared" si="24"/>
        <v>4.3096599949626029</v>
      </c>
      <c r="BE31" s="5"/>
      <c r="BF31" s="60">
        <f t="shared" si="25"/>
        <v>40.707977700000001</v>
      </c>
      <c r="BG31" s="62">
        <f t="shared" si="26"/>
        <v>35.568451400000001</v>
      </c>
      <c r="BH31" s="62">
        <f t="shared" si="27"/>
        <v>37.714925199999996</v>
      </c>
      <c r="BI31" s="62">
        <f t="shared" si="28"/>
        <v>41.981196999999995</v>
      </c>
      <c r="BJ31" s="62">
        <f t="shared" si="29"/>
        <v>35.068451400000001</v>
      </c>
      <c r="BK31" s="62">
        <f t="shared" si="30"/>
        <v>43.084137399999996</v>
      </c>
      <c r="BL31" s="62">
        <f t="shared" si="31"/>
        <v>40.551365199999999</v>
      </c>
      <c r="BM31" s="62">
        <f t="shared" si="32"/>
        <v>34.710951399999999</v>
      </c>
      <c r="BN31" s="63">
        <f t="shared" si="33"/>
        <v>37.3509514</v>
      </c>
      <c r="BO31" s="50"/>
      <c r="BP31" s="104"/>
      <c r="BX31" s="53">
        <f t="shared" si="40"/>
        <v>2016</v>
      </c>
      <c r="BY31" s="97">
        <f t="shared" si="41"/>
        <v>42675</v>
      </c>
      <c r="BZ31" s="56">
        <f t="shared" si="42"/>
        <v>4.4044388071256391</v>
      </c>
      <c r="CA31" s="56">
        <f t="shared" si="43"/>
        <v>4.2400697609294733</v>
      </c>
      <c r="CB31" s="56">
        <v>4.3172213520257872</v>
      </c>
      <c r="CC31" s="56">
        <v>4.2446452528004084</v>
      </c>
      <c r="CD31" s="56">
        <v>4.3172213520257872</v>
      </c>
      <c r="CE31" s="56">
        <f t="shared" si="44"/>
        <v>4.2704534028028247</v>
      </c>
      <c r="CF31" s="1"/>
      <c r="CG31" s="98">
        <v>-0.75</v>
      </c>
      <c r="CH31" s="99">
        <v>-1</v>
      </c>
      <c r="CI31" s="99">
        <v>-0.5</v>
      </c>
      <c r="CJ31" s="99">
        <v>-0.5</v>
      </c>
      <c r="CK31" s="99">
        <v>2.75</v>
      </c>
      <c r="CL31" s="99">
        <v>0.5</v>
      </c>
      <c r="CM31" s="99">
        <v>-0.31625000000000369</v>
      </c>
      <c r="CN31" s="100">
        <v>5.4999999999999716E-2</v>
      </c>
      <c r="CO31" s="13"/>
      <c r="CP31" s="101">
        <v>1.0833354138060167</v>
      </c>
      <c r="CQ31" s="102">
        <v>1.0337785544875795</v>
      </c>
      <c r="CR31" s="102">
        <v>1.0236424915740858</v>
      </c>
      <c r="CS31" s="102">
        <v>0.97316190238422184</v>
      </c>
      <c r="CT31" s="102">
        <v>1.0708175667927988</v>
      </c>
      <c r="CU31" s="103">
        <v>1.0036893108367355</v>
      </c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</row>
    <row r="32" spans="1:143" ht="12.75" x14ac:dyDescent="0.2">
      <c r="A32" s="3">
        <f t="shared" si="0"/>
        <v>2016</v>
      </c>
      <c r="B32" s="43">
        <v>42705</v>
      </c>
      <c r="C32" s="43">
        <v>42735</v>
      </c>
      <c r="D32" s="44">
        <f t="shared" si="1"/>
        <v>42705</v>
      </c>
      <c r="E32" s="94">
        <v>45.133589999999998</v>
      </c>
      <c r="F32" s="46">
        <v>36.101640000000003</v>
      </c>
      <c r="G32" s="94">
        <v>37.705489999999998</v>
      </c>
      <c r="H32" s="46">
        <v>36.052529999999997</v>
      </c>
      <c r="I32" s="94">
        <v>41.962389999999999</v>
      </c>
      <c r="J32" s="46">
        <v>33.21246</v>
      </c>
      <c r="K32" s="94">
        <v>44.993220000000001</v>
      </c>
      <c r="L32" s="46">
        <v>40.1556</v>
      </c>
      <c r="M32" s="94">
        <v>44.962380000000003</v>
      </c>
      <c r="N32" s="46">
        <v>40.124890000000001</v>
      </c>
      <c r="O32" s="94">
        <f t="shared" si="2"/>
        <v>37.205489999999998</v>
      </c>
      <c r="P32" s="46">
        <f t="shared" si="3"/>
        <v>35.552529999999997</v>
      </c>
      <c r="Q32" s="94">
        <f t="shared" si="4"/>
        <v>37.205489999999998</v>
      </c>
      <c r="R32" s="46">
        <f t="shared" si="5"/>
        <v>35.552529999999997</v>
      </c>
      <c r="S32" s="94">
        <f t="shared" si="6"/>
        <v>40.205489999999998</v>
      </c>
      <c r="T32" s="46">
        <f t="shared" si="7"/>
        <v>36.802529999999997</v>
      </c>
      <c r="U32" s="94">
        <f t="shared" si="8"/>
        <v>43.88015</v>
      </c>
      <c r="V32" s="95">
        <f t="shared" si="9"/>
        <v>36.746640000000006</v>
      </c>
      <c r="W32" s="96">
        <v>4.463968881626009</v>
      </c>
      <c r="X32" s="96">
        <v>4.6201112159529218</v>
      </c>
      <c r="Y32" s="96">
        <v>4.380212796968439</v>
      </c>
      <c r="Z32" s="96">
        <v>4.3195737151262854</v>
      </c>
      <c r="AA32" s="96">
        <v>4.217298973439858</v>
      </c>
      <c r="AB32" s="96">
        <v>4.4559082255486686</v>
      </c>
      <c r="AC32" s="96">
        <v>4.3973222752535621</v>
      </c>
      <c r="AD32" s="96">
        <v>4.6392840398955819</v>
      </c>
      <c r="AE32" s="96">
        <v>3.8708545388394522</v>
      </c>
      <c r="AF32" s="96">
        <f t="shared" si="10"/>
        <v>4.6688419579854381</v>
      </c>
      <c r="AG32" s="96">
        <f t="shared" si="11"/>
        <v>4.4619401555537941</v>
      </c>
      <c r="AH32" s="96">
        <f t="shared" si="12"/>
        <v>4.417859741886943</v>
      </c>
      <c r="AI32" s="96">
        <f t="shared" si="13"/>
        <v>4.9648237341828505</v>
      </c>
      <c r="AJ32" s="96">
        <f t="shared" si="14"/>
        <v>4.4127789547607099</v>
      </c>
      <c r="AK32" s="127"/>
      <c r="AL32" s="13"/>
      <c r="AM32" s="13"/>
      <c r="AN32" s="13"/>
      <c r="AO32" s="13"/>
      <c r="AP32" s="13"/>
      <c r="AQ32" s="13"/>
      <c r="AR32" s="8">
        <f t="shared" si="15"/>
        <v>4.5010776453435932</v>
      </c>
      <c r="AS32" s="8">
        <f t="shared" si="16"/>
        <v>4.7469987396031925</v>
      </c>
      <c r="AT32" s="8">
        <f t="shared" si="17"/>
        <v>4.6716874353863611</v>
      </c>
      <c r="AU32" s="8">
        <f t="shared" si="18"/>
        <v>4.9269288968199705</v>
      </c>
      <c r="AV32" s="8">
        <f t="shared" si="19"/>
        <v>4.7116731792882787</v>
      </c>
      <c r="AW32" s="8"/>
      <c r="AX32" s="8">
        <f t="shared" si="20"/>
        <v>4.3996406503116461</v>
      </c>
      <c r="AY32" s="8">
        <f t="shared" si="21"/>
        <v>4.4934215882836748</v>
      </c>
      <c r="AZ32" s="8">
        <f t="shared" si="22"/>
        <v>4.4590571342780008</v>
      </c>
      <c r="BA32" s="8">
        <v>4.4117982807411069</v>
      </c>
      <c r="BB32" s="8">
        <f t="shared" si="23"/>
        <v>4.343245817645105</v>
      </c>
      <c r="BC32" s="8">
        <v>4.3376594721254298</v>
      </c>
      <c r="BD32" s="8">
        <f t="shared" si="24"/>
        <v>4.3994996636125414</v>
      </c>
      <c r="BE32" s="5"/>
      <c r="BF32" s="60">
        <f t="shared" si="25"/>
        <v>41.249851499999998</v>
      </c>
      <c r="BG32" s="62">
        <f t="shared" si="26"/>
        <v>36.994717199999997</v>
      </c>
      <c r="BH32" s="62">
        <f t="shared" si="27"/>
        <v>38.1999201</v>
      </c>
      <c r="BI32" s="62">
        <f t="shared" si="28"/>
        <v>42.882259300000001</v>
      </c>
      <c r="BJ32" s="62">
        <f t="shared" si="29"/>
        <v>36.494717199999997</v>
      </c>
      <c r="BK32" s="62">
        <f t="shared" si="30"/>
        <v>42.913043399999999</v>
      </c>
      <c r="BL32" s="62">
        <f t="shared" si="31"/>
        <v>40.812740699999999</v>
      </c>
      <c r="BM32" s="62">
        <f t="shared" si="32"/>
        <v>36.494717199999997</v>
      </c>
      <c r="BN32" s="63">
        <f t="shared" si="33"/>
        <v>38.742217199999992</v>
      </c>
      <c r="BO32" s="50"/>
      <c r="BP32" s="104"/>
      <c r="BX32" s="53">
        <f t="shared" si="40"/>
        <v>2016</v>
      </c>
      <c r="BY32" s="97">
        <f t="shared" si="41"/>
        <v>42705</v>
      </c>
      <c r="BZ32" s="56">
        <f t="shared" si="42"/>
        <v>4.5400554346830324</v>
      </c>
      <c r="CA32" s="56">
        <f t="shared" si="43"/>
        <v>4.343245817645105</v>
      </c>
      <c r="CB32" s="56">
        <v>4.4084819542104947</v>
      </c>
      <c r="CC32" s="56">
        <v>4.334405575308903</v>
      </c>
      <c r="CD32" s="56">
        <v>4.4084819542104947</v>
      </c>
      <c r="CE32" s="56">
        <f t="shared" si="44"/>
        <v>4.3737882896550264</v>
      </c>
      <c r="CF32" s="1"/>
      <c r="CG32" s="98">
        <v>-0.5</v>
      </c>
      <c r="CH32" s="99">
        <v>-0.5</v>
      </c>
      <c r="CI32" s="99">
        <v>-0.5</v>
      </c>
      <c r="CJ32" s="99">
        <v>-0.5</v>
      </c>
      <c r="CK32" s="99">
        <v>2.5</v>
      </c>
      <c r="CL32" s="99">
        <v>0.75</v>
      </c>
      <c r="CM32" s="99">
        <v>-1.2534399999999977</v>
      </c>
      <c r="CN32" s="100">
        <v>0.64500000000000313</v>
      </c>
      <c r="CO32" s="13"/>
      <c r="CP32" s="101">
        <v>1.080857109032793</v>
      </c>
      <c r="CQ32" s="102">
        <v>1.0329584467858413</v>
      </c>
      <c r="CR32" s="102">
        <v>1.0227536403456849</v>
      </c>
      <c r="CS32" s="102">
        <v>0.97632295489522913</v>
      </c>
      <c r="CT32" s="102">
        <v>1.0701702442635084</v>
      </c>
      <c r="CU32" s="103">
        <v>1.0035150208557904</v>
      </c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</row>
    <row r="33" spans="1:143" ht="12.75" x14ac:dyDescent="0.2">
      <c r="A33" s="3">
        <f t="shared" si="0"/>
        <v>2017</v>
      </c>
      <c r="B33" s="43">
        <v>42736</v>
      </c>
      <c r="C33" s="43">
        <v>42766</v>
      </c>
      <c r="D33" s="44">
        <f t="shared" si="1"/>
        <v>42736</v>
      </c>
      <c r="E33" s="94">
        <v>45.750039999999998</v>
      </c>
      <c r="F33" s="46">
        <v>36.595410000000001</v>
      </c>
      <c r="G33" s="94">
        <v>39.280760000000001</v>
      </c>
      <c r="H33" s="46">
        <v>36.689680000000003</v>
      </c>
      <c r="I33" s="94">
        <v>42.34581</v>
      </c>
      <c r="J33" s="46">
        <v>33.605170000000001</v>
      </c>
      <c r="K33" s="94">
        <v>46.540520000000001</v>
      </c>
      <c r="L33" s="46">
        <v>40.50038</v>
      </c>
      <c r="M33" s="94">
        <v>46.527990000000003</v>
      </c>
      <c r="N33" s="46">
        <v>40.50038</v>
      </c>
      <c r="O33" s="94">
        <f t="shared" si="2"/>
        <v>38.780760000000001</v>
      </c>
      <c r="P33" s="46">
        <f t="shared" si="3"/>
        <v>36.189680000000003</v>
      </c>
      <c r="Q33" s="94">
        <f t="shared" si="4"/>
        <v>38.780760000000001</v>
      </c>
      <c r="R33" s="46">
        <f t="shared" si="5"/>
        <v>36.189680000000003</v>
      </c>
      <c r="S33" s="94">
        <f t="shared" si="6"/>
        <v>41.030760000000001</v>
      </c>
      <c r="T33" s="46">
        <f t="shared" si="7"/>
        <v>35.189680000000003</v>
      </c>
      <c r="U33" s="94">
        <f t="shared" si="8"/>
        <v>46.004289999999997</v>
      </c>
      <c r="V33" s="95">
        <f t="shared" si="9"/>
        <v>37.025600000000004</v>
      </c>
      <c r="W33" s="96">
        <v>4.5137274922815909</v>
      </c>
      <c r="X33" s="96">
        <v>4.5898013859649387</v>
      </c>
      <c r="Y33" s="96">
        <v>4.4137683309412044</v>
      </c>
      <c r="Z33" s="96">
        <v>4.3805365884283525</v>
      </c>
      <c r="AA33" s="96">
        <v>4.2622253485386077</v>
      </c>
      <c r="AB33" s="96">
        <v>4.4888962660986405</v>
      </c>
      <c r="AC33" s="96">
        <v>4.4253968600451712</v>
      </c>
      <c r="AD33" s="96">
        <v>4.7175487149714543</v>
      </c>
      <c r="AE33" s="96">
        <v>3.9912006440702941</v>
      </c>
      <c r="AF33" s="96">
        <f t="shared" si="10"/>
        <v>4.7187556988876294</v>
      </c>
      <c r="AG33" s="96">
        <f t="shared" si="11"/>
        <v>4.523114218797609</v>
      </c>
      <c r="AH33" s="96">
        <f t="shared" si="12"/>
        <v>4.47820629284797</v>
      </c>
      <c r="AI33" s="96">
        <f t="shared" si="13"/>
        <v>5.0489243105004862</v>
      </c>
      <c r="AJ33" s="96">
        <f t="shared" si="14"/>
        <v>4.4407489618284401</v>
      </c>
      <c r="AK33" s="127"/>
      <c r="AL33" s="13"/>
      <c r="AM33" s="13"/>
      <c r="AN33" s="13"/>
      <c r="AO33" s="13"/>
      <c r="AP33" s="13"/>
      <c r="AQ33" s="13"/>
      <c r="AR33" s="8">
        <f t="shared" si="15"/>
        <v>4.5296116272437956</v>
      </c>
      <c r="AS33" s="8">
        <f t="shared" si="16"/>
        <v>4.826544094899333</v>
      </c>
      <c r="AT33" s="8">
        <f t="shared" si="17"/>
        <v>4.7013028502927359</v>
      </c>
      <c r="AU33" s="8">
        <f t="shared" si="18"/>
        <v>5.0094890074000338</v>
      </c>
      <c r="AV33" s="8">
        <f t="shared" si="19"/>
        <v>4.7667368949589743</v>
      </c>
      <c r="AW33" s="8"/>
      <c r="AX33" s="8">
        <f t="shared" si="20"/>
        <v>4.4616704359262851</v>
      </c>
      <c r="AY33" s="8">
        <f t="shared" si="21"/>
        <v>4.5219092440843944</v>
      </c>
      <c r="AZ33" s="8">
        <f t="shared" si="22"/>
        <v>4.492056551707126</v>
      </c>
      <c r="BA33" s="8">
        <v>4.4637307619751097</v>
      </c>
      <c r="BB33" s="8">
        <f t="shared" si="23"/>
        <v>4.3892816564592767</v>
      </c>
      <c r="BC33" s="8">
        <v>4.3887381155537009</v>
      </c>
      <c r="BD33" s="8">
        <f t="shared" si="24"/>
        <v>4.4607381099230059</v>
      </c>
      <c r="BE33" s="5"/>
      <c r="BF33" s="60">
        <f t="shared" si="25"/>
        <v>41.813549099999996</v>
      </c>
      <c r="BG33" s="62">
        <f t="shared" si="26"/>
        <v>38.166595600000001</v>
      </c>
      <c r="BH33" s="62">
        <f t="shared" si="27"/>
        <v>38.587334800000001</v>
      </c>
      <c r="BI33" s="62">
        <f t="shared" si="28"/>
        <v>43.936117699999997</v>
      </c>
      <c r="BJ33" s="62">
        <f t="shared" si="29"/>
        <v>37.666595600000001</v>
      </c>
      <c r="BK33" s="62">
        <f t="shared" si="30"/>
        <v>43.9432598</v>
      </c>
      <c r="BL33" s="62">
        <f t="shared" si="31"/>
        <v>42.143453299999997</v>
      </c>
      <c r="BM33" s="62">
        <f t="shared" si="32"/>
        <v>37.666595600000001</v>
      </c>
      <c r="BN33" s="63">
        <f t="shared" si="33"/>
        <v>38.5190956</v>
      </c>
      <c r="BO33" s="50"/>
      <c r="BP33" s="104"/>
      <c r="BX33" s="53">
        <f t="shared" si="40"/>
        <v>2017</v>
      </c>
      <c r="BY33" s="97">
        <f t="shared" si="41"/>
        <v>42736</v>
      </c>
      <c r="BZ33" s="56">
        <f t="shared" si="42"/>
        <v>4.5745811410034003</v>
      </c>
      <c r="CA33" s="56">
        <f t="shared" si="43"/>
        <v>4.3892816564592767</v>
      </c>
      <c r="CB33" s="56">
        <v>4.4604144354444966</v>
      </c>
      <c r="CC33" s="56">
        <v>4.3854843119448477</v>
      </c>
      <c r="CD33" s="56">
        <v>4.4604144354444966</v>
      </c>
      <c r="CE33" s="56">
        <f t="shared" si="44"/>
        <v>4.4198949964476677</v>
      </c>
      <c r="CF33" s="1"/>
      <c r="CG33" s="98">
        <v>-0.5</v>
      </c>
      <c r="CH33" s="99">
        <v>-0.5</v>
      </c>
      <c r="CI33" s="99">
        <v>-0.5</v>
      </c>
      <c r="CJ33" s="99">
        <v>-0.5</v>
      </c>
      <c r="CK33" s="99">
        <v>1.75</v>
      </c>
      <c r="CL33" s="99">
        <v>-1.5</v>
      </c>
      <c r="CM33" s="99">
        <v>0.25424999999999898</v>
      </c>
      <c r="CN33" s="100">
        <v>0.43019000000000318</v>
      </c>
      <c r="CO33" s="13"/>
      <c r="CP33" s="101">
        <v>1.0772095161475692</v>
      </c>
      <c r="CQ33" s="102">
        <v>1.0325479829904607</v>
      </c>
      <c r="CR33" s="102">
        <v>1.0222962877830133</v>
      </c>
      <c r="CS33" s="102">
        <v>0.97299161015975166</v>
      </c>
      <c r="CT33" s="102">
        <v>1.0702431740614335</v>
      </c>
      <c r="CU33" s="103">
        <v>1.0034690904044958</v>
      </c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</row>
    <row r="34" spans="1:143" ht="12.75" x14ac:dyDescent="0.2">
      <c r="A34" s="3">
        <f t="shared" si="0"/>
        <v>2017</v>
      </c>
      <c r="B34" s="43">
        <v>42767</v>
      </c>
      <c r="C34" s="43">
        <v>42794</v>
      </c>
      <c r="D34" s="44">
        <f t="shared" si="1"/>
        <v>42767</v>
      </c>
      <c r="E34" s="94">
        <v>43.086970000000001</v>
      </c>
      <c r="F34" s="46">
        <v>35.914760000000001</v>
      </c>
      <c r="G34" s="94">
        <v>38.269590000000001</v>
      </c>
      <c r="H34" s="46">
        <v>36.431539999999998</v>
      </c>
      <c r="I34" s="94">
        <v>39.759300000000003</v>
      </c>
      <c r="J34" s="46">
        <v>32.902670000000001</v>
      </c>
      <c r="K34" s="94">
        <v>45.549480000000003</v>
      </c>
      <c r="L34" s="46">
        <v>40.009830000000001</v>
      </c>
      <c r="M34" s="94">
        <v>45.242750000000001</v>
      </c>
      <c r="N34" s="46">
        <v>39.996580000000002</v>
      </c>
      <c r="O34" s="94">
        <f t="shared" si="2"/>
        <v>37.269590000000001</v>
      </c>
      <c r="P34" s="46">
        <f t="shared" si="3"/>
        <v>35.181539999999998</v>
      </c>
      <c r="Q34" s="94">
        <f t="shared" si="4"/>
        <v>38.269590000000001</v>
      </c>
      <c r="R34" s="46">
        <f t="shared" si="5"/>
        <v>35.931539999999998</v>
      </c>
      <c r="S34" s="94">
        <f t="shared" si="6"/>
        <v>40.769590000000001</v>
      </c>
      <c r="T34" s="46">
        <f t="shared" si="7"/>
        <v>38.681539999999998</v>
      </c>
      <c r="U34" s="94">
        <f t="shared" si="8"/>
        <v>43.322220000000002</v>
      </c>
      <c r="V34" s="95">
        <f t="shared" si="9"/>
        <v>36.66601</v>
      </c>
      <c r="W34" s="96">
        <v>4.5386172452116105</v>
      </c>
      <c r="X34" s="96">
        <v>4.6006114267773919</v>
      </c>
      <c r="Y34" s="96">
        <v>4.4301856095428702</v>
      </c>
      <c r="Z34" s="96">
        <v>4.3766737274970735</v>
      </c>
      <c r="AA34" s="96">
        <v>4.2782477816013378</v>
      </c>
      <c r="AB34" s="96">
        <v>4.4849077556735173</v>
      </c>
      <c r="AC34" s="96">
        <v>4.4215270566574505</v>
      </c>
      <c r="AD34" s="96">
        <v>4.6212935078059836</v>
      </c>
      <c r="AE34" s="96">
        <v>3.9968736270394927</v>
      </c>
      <c r="AF34" s="96">
        <f t="shared" si="10"/>
        <v>4.7152589813784056</v>
      </c>
      <c r="AG34" s="96">
        <f t="shared" si="11"/>
        <v>4.5194165864679157</v>
      </c>
      <c r="AH34" s="96">
        <f t="shared" si="12"/>
        <v>4.4744939752642212</v>
      </c>
      <c r="AI34" s="96">
        <f t="shared" si="13"/>
        <v>4.9476423189936245</v>
      </c>
      <c r="AJ34" s="96">
        <f t="shared" si="14"/>
        <v>4.4369009337668288</v>
      </c>
      <c r="AK34" s="127"/>
      <c r="AL34" s="13"/>
      <c r="AM34" s="13"/>
      <c r="AN34" s="13"/>
      <c r="AO34" s="13"/>
      <c r="AP34" s="13"/>
      <c r="AQ34" s="13"/>
      <c r="AR34" s="8">
        <f t="shared" si="15"/>
        <v>4.5256785005157534</v>
      </c>
      <c r="AS34" s="8">
        <f t="shared" si="16"/>
        <v>4.7287138203130228</v>
      </c>
      <c r="AT34" s="8">
        <f t="shared" si="17"/>
        <v>4.6972206587381988</v>
      </c>
      <c r="AU34" s="8">
        <f t="shared" si="18"/>
        <v>4.90795098223371</v>
      </c>
      <c r="AV34" s="8">
        <f t="shared" si="19"/>
        <v>4.7148909904501712</v>
      </c>
      <c r="AW34" s="8"/>
      <c r="AX34" s="8">
        <f t="shared" si="20"/>
        <v>4.4577399709982437</v>
      </c>
      <c r="AY34" s="8">
        <f t="shared" si="21"/>
        <v>4.5179825029502281</v>
      </c>
      <c r="AZ34" s="8">
        <f t="shared" si="22"/>
        <v>4.4880666657289128</v>
      </c>
      <c r="BA34" s="8">
        <v>4.4597626109053614</v>
      </c>
      <c r="BB34" s="8">
        <f t="shared" si="23"/>
        <v>4.405699765960998</v>
      </c>
      <c r="BC34" s="8">
        <v>4.384835206069214</v>
      </c>
      <c r="BD34" s="8">
        <f t="shared" si="24"/>
        <v>4.4568577875410078</v>
      </c>
      <c r="BE34" s="5"/>
      <c r="BF34" s="60">
        <f t="shared" si="25"/>
        <v>40.0029197</v>
      </c>
      <c r="BG34" s="62">
        <f t="shared" si="26"/>
        <v>37.479228499999998</v>
      </c>
      <c r="BH34" s="62">
        <f t="shared" si="27"/>
        <v>36.810949100000002</v>
      </c>
      <c r="BI34" s="62">
        <f t="shared" si="28"/>
        <v>42.986896900000005</v>
      </c>
      <c r="BJ34" s="62">
        <f t="shared" si="29"/>
        <v>37.264228499999994</v>
      </c>
      <c r="BK34" s="62">
        <f t="shared" si="30"/>
        <v>43.167430500000002</v>
      </c>
      <c r="BL34" s="62">
        <f t="shared" si="31"/>
        <v>40.460049699999999</v>
      </c>
      <c r="BM34" s="62">
        <f t="shared" si="32"/>
        <v>36.371728499999996</v>
      </c>
      <c r="BN34" s="63">
        <f t="shared" si="33"/>
        <v>39.871728499999996</v>
      </c>
      <c r="BO34" s="50"/>
      <c r="BP34" s="104"/>
      <c r="BX34" s="53">
        <f t="shared" si="40"/>
        <v>2017</v>
      </c>
      <c r="BY34" s="97">
        <f t="shared" si="41"/>
        <v>42767</v>
      </c>
      <c r="BZ34" s="56">
        <f t="shared" si="42"/>
        <v>4.5914730831802348</v>
      </c>
      <c r="CA34" s="56">
        <f t="shared" si="43"/>
        <v>4.405699765960998</v>
      </c>
      <c r="CB34" s="56">
        <v>4.4564462843747492</v>
      </c>
      <c r="CC34" s="56">
        <v>4.3815813953383795</v>
      </c>
      <c r="CD34" s="56">
        <v>4.4564462843747492</v>
      </c>
      <c r="CE34" s="56">
        <f t="shared" si="44"/>
        <v>4.4363383801327352</v>
      </c>
      <c r="CF34" s="1"/>
      <c r="CG34" s="98">
        <v>-1</v>
      </c>
      <c r="CH34" s="99">
        <v>-1.25</v>
      </c>
      <c r="CI34" s="99">
        <v>0</v>
      </c>
      <c r="CJ34" s="99">
        <v>-0.5</v>
      </c>
      <c r="CK34" s="99">
        <v>2.5</v>
      </c>
      <c r="CL34" s="99">
        <v>2.25</v>
      </c>
      <c r="CM34" s="99">
        <v>0.23525000000000063</v>
      </c>
      <c r="CN34" s="100">
        <v>0.75124999999999886</v>
      </c>
      <c r="CO34" s="13"/>
      <c r="CP34" s="101">
        <v>1.0773613193403297</v>
      </c>
      <c r="CQ34" s="102">
        <v>1.0326144619997693</v>
      </c>
      <c r="CR34" s="102">
        <v>1.0223503632798987</v>
      </c>
      <c r="CS34" s="102">
        <v>0.97751124437781123</v>
      </c>
      <c r="CT34" s="102">
        <v>1.0706184990493233</v>
      </c>
      <c r="CU34" s="103">
        <v>1.0034770514603615</v>
      </c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</row>
    <row r="35" spans="1:143" ht="12.75" x14ac:dyDescent="0.2">
      <c r="A35" s="3">
        <f t="shared" si="0"/>
        <v>2017</v>
      </c>
      <c r="B35" s="43">
        <v>42795</v>
      </c>
      <c r="C35" s="43">
        <v>42825</v>
      </c>
      <c r="D35" s="44">
        <f t="shared" si="1"/>
        <v>42795</v>
      </c>
      <c r="E35" s="94">
        <v>37.4893</v>
      </c>
      <c r="F35" s="46">
        <v>32.387610000000002</v>
      </c>
      <c r="G35" s="94">
        <v>39.293399999999998</v>
      </c>
      <c r="H35" s="46">
        <v>35.560209999999998</v>
      </c>
      <c r="I35" s="94">
        <v>34.40793</v>
      </c>
      <c r="J35" s="46">
        <v>29.530719999999999</v>
      </c>
      <c r="K35" s="94">
        <v>41.492919999999998</v>
      </c>
      <c r="L35" s="46">
        <v>36.954389999999997</v>
      </c>
      <c r="M35" s="94">
        <v>41.851860000000002</v>
      </c>
      <c r="N35" s="46">
        <v>37.346800000000002</v>
      </c>
      <c r="O35" s="94">
        <f t="shared" si="2"/>
        <v>38.293399999999998</v>
      </c>
      <c r="P35" s="46">
        <f t="shared" si="3"/>
        <v>34.060209999999998</v>
      </c>
      <c r="Q35" s="94">
        <f t="shared" si="4"/>
        <v>39.293399999999998</v>
      </c>
      <c r="R35" s="46">
        <f t="shared" si="5"/>
        <v>35.060209999999998</v>
      </c>
      <c r="S35" s="94">
        <f t="shared" si="6"/>
        <v>41.543399999999998</v>
      </c>
      <c r="T35" s="46">
        <f t="shared" si="7"/>
        <v>37.560209999999998</v>
      </c>
      <c r="U35" s="94">
        <f t="shared" si="8"/>
        <v>37.64855</v>
      </c>
      <c r="V35" s="95">
        <f t="shared" si="9"/>
        <v>33.459920000000004</v>
      </c>
      <c r="W35" s="96">
        <v>4.3739695943428103</v>
      </c>
      <c r="X35" s="96">
        <v>4.4703947787948941</v>
      </c>
      <c r="Y35" s="96">
        <v>4.2326025755130532</v>
      </c>
      <c r="Z35" s="96">
        <v>4.2388112906650663</v>
      </c>
      <c r="AA35" s="96">
        <v>4.1371670849583939</v>
      </c>
      <c r="AB35" s="96">
        <v>4.3438611740126989</v>
      </c>
      <c r="AC35" s="96">
        <v>4.2833230527359669</v>
      </c>
      <c r="AD35" s="96">
        <v>4.4768435398186783</v>
      </c>
      <c r="AE35" s="96">
        <v>3.8920264041202035</v>
      </c>
      <c r="AF35" s="96">
        <f t="shared" si="10"/>
        <v>4.5692293330208047</v>
      </c>
      <c r="AG35" s="96">
        <f t="shared" si="11"/>
        <v>4.3779398961347846</v>
      </c>
      <c r="AH35" s="96">
        <f t="shared" si="12"/>
        <v>4.3345055916474458</v>
      </c>
      <c r="AI35" s="96">
        <f t="shared" si="13"/>
        <v>4.7932900264011886</v>
      </c>
      <c r="AJ35" s="96">
        <f t="shared" si="14"/>
        <v>4.2984282239575595</v>
      </c>
      <c r="AK35" s="127"/>
      <c r="AL35" s="13"/>
      <c r="AM35" s="13"/>
      <c r="AN35" s="13"/>
      <c r="AO35" s="13"/>
      <c r="AP35" s="13"/>
      <c r="AQ35" s="13"/>
      <c r="AR35" s="8">
        <f t="shared" si="15"/>
        <v>4.3852130020692819</v>
      </c>
      <c r="AS35" s="8">
        <f t="shared" si="16"/>
        <v>4.5819001522702285</v>
      </c>
      <c r="AT35" s="8">
        <f t="shared" si="17"/>
        <v>4.5514315420606719</v>
      </c>
      <c r="AU35" s="8">
        <f t="shared" si="18"/>
        <v>4.7555731014240443</v>
      </c>
      <c r="AV35" s="8">
        <f t="shared" si="19"/>
        <v>4.5685294494560571</v>
      </c>
      <c r="AW35" s="8"/>
      <c r="AX35" s="8">
        <f t="shared" si="20"/>
        <v>4.3174648012465067</v>
      </c>
      <c r="AY35" s="8">
        <f t="shared" si="21"/>
        <v>4.3777450560486724</v>
      </c>
      <c r="AZ35" s="8">
        <f t="shared" si="22"/>
        <v>4.3469714400780992</v>
      </c>
      <c r="BA35" s="8">
        <v>4.3192687579502493</v>
      </c>
      <c r="BB35" s="8">
        <f t="shared" si="23"/>
        <v>4.261135059902033</v>
      </c>
      <c r="BC35" s="8">
        <v>4.2466512555157463</v>
      </c>
      <c r="BD35" s="8">
        <f t="shared" si="24"/>
        <v>4.318372165409408</v>
      </c>
      <c r="BE35" s="5"/>
      <c r="BF35" s="60">
        <f t="shared" si="25"/>
        <v>35.295573300000001</v>
      </c>
      <c r="BG35" s="62">
        <f t="shared" si="26"/>
        <v>37.688128299999995</v>
      </c>
      <c r="BH35" s="62">
        <f t="shared" si="27"/>
        <v>32.310729699999996</v>
      </c>
      <c r="BI35" s="62">
        <f t="shared" si="28"/>
        <v>39.914684199999996</v>
      </c>
      <c r="BJ35" s="62">
        <f t="shared" si="29"/>
        <v>37.473128299999999</v>
      </c>
      <c r="BK35" s="62">
        <f t="shared" si="30"/>
        <v>39.541352099999997</v>
      </c>
      <c r="BL35" s="62">
        <f t="shared" si="31"/>
        <v>35.847439100000003</v>
      </c>
      <c r="BM35" s="62">
        <f t="shared" si="32"/>
        <v>36.473128299999999</v>
      </c>
      <c r="BN35" s="63">
        <f t="shared" si="33"/>
        <v>39.830628300000001</v>
      </c>
      <c r="BO35" s="50"/>
      <c r="BP35" s="104"/>
      <c r="BX35" s="53">
        <f t="shared" si="40"/>
        <v>2017</v>
      </c>
      <c r="BY35" s="97">
        <f t="shared" si="41"/>
        <v>42795</v>
      </c>
      <c r="BZ35" s="56">
        <f t="shared" si="42"/>
        <v>4.3881774416226493</v>
      </c>
      <c r="CA35" s="56">
        <f t="shared" si="43"/>
        <v>4.261135059902033</v>
      </c>
      <c r="CB35" s="56">
        <v>4.3159524314196362</v>
      </c>
      <c r="CC35" s="56">
        <v>4.2433971926285592</v>
      </c>
      <c r="CD35" s="56">
        <v>4.3159524314196362</v>
      </c>
      <c r="CE35" s="56">
        <f t="shared" si="44"/>
        <v>4.291551129883409</v>
      </c>
      <c r="CF35" s="1"/>
      <c r="CG35" s="98">
        <v>-1</v>
      </c>
      <c r="CH35" s="99">
        <v>-1.4999999999999964</v>
      </c>
      <c r="CI35" s="99">
        <v>0</v>
      </c>
      <c r="CJ35" s="99">
        <v>-0.49999999999999645</v>
      </c>
      <c r="CK35" s="99">
        <v>2.25</v>
      </c>
      <c r="CL35" s="99">
        <v>2</v>
      </c>
      <c r="CM35" s="99">
        <v>0.15925000000000011</v>
      </c>
      <c r="CN35" s="100">
        <v>1.0723100000000017</v>
      </c>
      <c r="CO35" s="13"/>
      <c r="CP35" s="101">
        <v>1.0779506375014622</v>
      </c>
      <c r="CQ35" s="102">
        <v>1.0328225523453036</v>
      </c>
      <c r="CR35" s="102">
        <v>1.0225757398526145</v>
      </c>
      <c r="CS35" s="102">
        <v>0.97602058720318163</v>
      </c>
      <c r="CT35" s="102">
        <v>1.0706851789140988</v>
      </c>
      <c r="CU35" s="103">
        <v>1.0035265075819915</v>
      </c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</row>
    <row r="36" spans="1:143" ht="12.75" x14ac:dyDescent="0.2">
      <c r="A36" s="3">
        <f t="shared" si="0"/>
        <v>2017</v>
      </c>
      <c r="B36" s="43">
        <v>42826</v>
      </c>
      <c r="C36" s="43">
        <v>42855</v>
      </c>
      <c r="D36" s="44">
        <f t="shared" si="1"/>
        <v>42826</v>
      </c>
      <c r="E36" s="94">
        <v>38.029330000000002</v>
      </c>
      <c r="F36" s="46">
        <v>32.878680000000003</v>
      </c>
      <c r="G36" s="94">
        <v>40.754890000000003</v>
      </c>
      <c r="H36" s="46">
        <v>35.978119999999997</v>
      </c>
      <c r="I36" s="94">
        <v>34.924199999999999</v>
      </c>
      <c r="J36" s="46">
        <v>30.00018</v>
      </c>
      <c r="K36" s="94">
        <v>44.507649999999998</v>
      </c>
      <c r="L36" s="46">
        <v>38.723260000000003</v>
      </c>
      <c r="M36" s="94">
        <v>43.500300000000003</v>
      </c>
      <c r="N36" s="46">
        <v>38.379669999999997</v>
      </c>
      <c r="O36" s="94">
        <f t="shared" si="2"/>
        <v>39.504890000000003</v>
      </c>
      <c r="P36" s="46">
        <f t="shared" si="3"/>
        <v>34.978119999999997</v>
      </c>
      <c r="Q36" s="94">
        <f t="shared" si="4"/>
        <v>37.754890000000003</v>
      </c>
      <c r="R36" s="46">
        <f t="shared" si="5"/>
        <v>35.228119999999997</v>
      </c>
      <c r="S36" s="94">
        <f t="shared" si="6"/>
        <v>43.004890000000003</v>
      </c>
      <c r="T36" s="46">
        <f t="shared" si="7"/>
        <v>33.978119999999997</v>
      </c>
      <c r="U36" s="94">
        <f t="shared" si="8"/>
        <v>37.624079999999999</v>
      </c>
      <c r="V36" s="95">
        <f t="shared" si="9"/>
        <v>37.107800000000005</v>
      </c>
      <c r="W36" s="96">
        <v>4.3088285148042873</v>
      </c>
      <c r="X36" s="96">
        <v>4.3973963613919125</v>
      </c>
      <c r="Y36" s="96">
        <v>4.1553479490986476</v>
      </c>
      <c r="Z36" s="96">
        <v>4.1627600476307984</v>
      </c>
      <c r="AA36" s="96">
        <v>4.0173049563040371</v>
      </c>
      <c r="AB36" s="96">
        <v>4.2599313381390376</v>
      </c>
      <c r="AC36" s="96">
        <v>4.2044211709992636</v>
      </c>
      <c r="AD36" s="96">
        <v>4.3242844416962747</v>
      </c>
      <c r="AE36" s="96">
        <v>3.7945311723964967</v>
      </c>
      <c r="AF36" s="96">
        <f t="shared" si="10"/>
        <v>4.5096567182666982</v>
      </c>
      <c r="AG36" s="96">
        <f t="shared" si="11"/>
        <v>4.3072271421108121</v>
      </c>
      <c r="AH36" s="96">
        <f t="shared" si="12"/>
        <v>4.2652921648377395</v>
      </c>
      <c r="AI36" s="96">
        <f t="shared" si="13"/>
        <v>4.6120242233184774</v>
      </c>
      <c r="AJ36" s="96">
        <f t="shared" si="14"/>
        <v>4.220870393108024</v>
      </c>
      <c r="AK36" s="127"/>
      <c r="AL36" s="13"/>
      <c r="AM36" s="13"/>
      <c r="AN36" s="13"/>
      <c r="AO36" s="13"/>
      <c r="AP36" s="13"/>
      <c r="AQ36" s="13"/>
      <c r="AR36" s="8">
        <f t="shared" si="15"/>
        <v>4.3050200132119762</v>
      </c>
      <c r="AS36" s="8">
        <f t="shared" si="16"/>
        <v>4.4268446607340932</v>
      </c>
      <c r="AT36" s="8">
        <f t="shared" si="17"/>
        <v>4.4681992527188683</v>
      </c>
      <c r="AU36" s="8">
        <f t="shared" si="18"/>
        <v>4.5946410334282346</v>
      </c>
      <c r="AV36" s="8">
        <f t="shared" si="19"/>
        <v>4.4486762400232935</v>
      </c>
      <c r="AW36" s="8"/>
      <c r="AX36" s="8">
        <f t="shared" si="20"/>
        <v>4.2400825840769221</v>
      </c>
      <c r="AY36" s="8">
        <f t="shared" si="21"/>
        <v>4.2976822638247212</v>
      </c>
      <c r="AZ36" s="8">
        <f t="shared" si="22"/>
        <v>4.2630126585749268</v>
      </c>
      <c r="BA36" s="8">
        <v>4.2405825560093433</v>
      </c>
      <c r="BB36" s="8">
        <f t="shared" si="23"/>
        <v>4.1383129176186468</v>
      </c>
      <c r="BC36" s="8">
        <v>4.1692587574844175</v>
      </c>
      <c r="BD36" s="8">
        <f t="shared" si="24"/>
        <v>4.2419771447823189</v>
      </c>
      <c r="BE36" s="5"/>
      <c r="BF36" s="60">
        <f t="shared" si="25"/>
        <v>35.814550499999996</v>
      </c>
      <c r="BG36" s="62">
        <f t="shared" si="26"/>
        <v>38.700878899999999</v>
      </c>
      <c r="BH36" s="62">
        <f t="shared" si="27"/>
        <v>32.806871399999999</v>
      </c>
      <c r="BI36" s="62">
        <f t="shared" si="28"/>
        <v>41.2984291</v>
      </c>
      <c r="BJ36" s="62">
        <f t="shared" si="29"/>
        <v>36.6683789</v>
      </c>
      <c r="BK36" s="62">
        <f t="shared" si="30"/>
        <v>42.020362299999995</v>
      </c>
      <c r="BL36" s="62">
        <f t="shared" si="31"/>
        <v>37.4020796</v>
      </c>
      <c r="BM36" s="62">
        <f t="shared" si="32"/>
        <v>37.558378899999994</v>
      </c>
      <c r="BN36" s="63">
        <f t="shared" si="33"/>
        <v>39.123378899999999</v>
      </c>
      <c r="BO36" s="50"/>
      <c r="BP36" s="104"/>
      <c r="BX36" s="53">
        <f t="shared" si="40"/>
        <v>2017</v>
      </c>
      <c r="BY36" s="97">
        <f t="shared" si="41"/>
        <v>42826</v>
      </c>
      <c r="BZ36" s="56">
        <f t="shared" si="42"/>
        <v>4.3086891954919722</v>
      </c>
      <c r="CA36" s="56">
        <f t="shared" si="43"/>
        <v>4.1383129176186468</v>
      </c>
      <c r="CB36" s="56">
        <v>4.2372662294787302</v>
      </c>
      <c r="CC36" s="56">
        <v>4.166004553372364</v>
      </c>
      <c r="CD36" s="56">
        <v>4.2372662294787302</v>
      </c>
      <c r="CE36" s="56">
        <f t="shared" si="44"/>
        <v>4.1685399141051276</v>
      </c>
      <c r="CF36" s="1"/>
      <c r="CG36" s="98">
        <v>-1.25</v>
      </c>
      <c r="CH36" s="99">
        <v>-1</v>
      </c>
      <c r="CI36" s="99">
        <v>-3</v>
      </c>
      <c r="CJ36" s="99">
        <v>-0.75</v>
      </c>
      <c r="CK36" s="99">
        <v>2.25</v>
      </c>
      <c r="CL36" s="99">
        <v>-2</v>
      </c>
      <c r="CM36" s="99">
        <v>-0.40525000000000233</v>
      </c>
      <c r="CN36" s="100">
        <v>4.2291200000000018</v>
      </c>
      <c r="CO36" s="13"/>
      <c r="CP36" s="101">
        <v>1.0833333333333333</v>
      </c>
      <c r="CQ36" s="102">
        <v>1.034704641350211</v>
      </c>
      <c r="CR36" s="102">
        <v>1.0246308016877639</v>
      </c>
      <c r="CS36" s="102">
        <v>0.96505801687763715</v>
      </c>
      <c r="CT36" s="102">
        <v>1.0665404381931296</v>
      </c>
      <c r="CU36" s="103">
        <v>1.0039123630672926</v>
      </c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</row>
    <row r="37" spans="1:143" ht="12.75" x14ac:dyDescent="0.2">
      <c r="A37" s="3">
        <f t="shared" si="0"/>
        <v>2017</v>
      </c>
      <c r="B37" s="43">
        <v>42856</v>
      </c>
      <c r="C37" s="43">
        <v>42886</v>
      </c>
      <c r="D37" s="44">
        <f t="shared" si="1"/>
        <v>42856</v>
      </c>
      <c r="E37" s="94">
        <v>32.38832</v>
      </c>
      <c r="F37" s="46">
        <v>28.452929999999999</v>
      </c>
      <c r="G37" s="94">
        <v>37.825339999999997</v>
      </c>
      <c r="H37" s="46">
        <v>34.210940000000001</v>
      </c>
      <c r="I37" s="94">
        <v>29.531389999999998</v>
      </c>
      <c r="J37" s="46">
        <v>25.769159999999999</v>
      </c>
      <c r="K37" s="94">
        <v>38.683239999999998</v>
      </c>
      <c r="L37" s="46">
        <v>35.231290000000001</v>
      </c>
      <c r="M37" s="94">
        <v>40.263579999999997</v>
      </c>
      <c r="N37" s="46">
        <v>36.037410000000001</v>
      </c>
      <c r="O37" s="94">
        <f t="shared" si="2"/>
        <v>36.825339999999997</v>
      </c>
      <c r="P37" s="46">
        <f t="shared" si="3"/>
        <v>32.710940000000001</v>
      </c>
      <c r="Q37" s="94">
        <f t="shared" si="4"/>
        <v>36.825339999999997</v>
      </c>
      <c r="R37" s="46">
        <f t="shared" si="5"/>
        <v>33.210940000000001</v>
      </c>
      <c r="S37" s="94">
        <f t="shared" si="6"/>
        <v>40.575339999999997</v>
      </c>
      <c r="T37" s="46">
        <f t="shared" si="7"/>
        <v>32.210940000000001</v>
      </c>
      <c r="U37" s="94">
        <f t="shared" si="8"/>
        <v>34.894069999999999</v>
      </c>
      <c r="V37" s="95">
        <f t="shared" si="9"/>
        <v>33.61524</v>
      </c>
      <c r="W37" s="96">
        <v>4.3409670202961488</v>
      </c>
      <c r="X37" s="96">
        <v>4.4267331219004911</v>
      </c>
      <c r="Y37" s="96">
        <v>4.1782064324853643</v>
      </c>
      <c r="Z37" s="96">
        <v>4.1935266498142472</v>
      </c>
      <c r="AA37" s="96">
        <v>4.0445608908061006</v>
      </c>
      <c r="AB37" s="96">
        <v>4.2930677771096235</v>
      </c>
      <c r="AC37" s="96">
        <v>4.1992952096006757</v>
      </c>
      <c r="AD37" s="96">
        <v>3.9863866976602007</v>
      </c>
      <c r="AE37" s="96">
        <v>3.8194054512430942</v>
      </c>
      <c r="AF37" s="96">
        <f t="shared" si="10"/>
        <v>4.5463225379407115</v>
      </c>
      <c r="AG37" s="96">
        <f t="shared" si="11"/>
        <v>4.3402438690637801</v>
      </c>
      <c r="AH37" s="96">
        <f t="shared" si="12"/>
        <v>4.2980837485897769</v>
      </c>
      <c r="AI37" s="96">
        <f t="shared" si="13"/>
        <v>4.2516420020921881</v>
      </c>
      <c r="AJ37" s="96">
        <f t="shared" si="14"/>
        <v>4.2157012699601095</v>
      </c>
      <c r="AK37" s="127"/>
      <c r="AL37" s="13"/>
      <c r="AM37" s="13"/>
      <c r="AN37" s="13"/>
      <c r="AO37" s="13"/>
      <c r="AP37" s="13"/>
      <c r="AQ37" s="13"/>
      <c r="AR37" s="8">
        <f t="shared" si="15"/>
        <v>4.2998101733922915</v>
      </c>
      <c r="AS37" s="8">
        <f t="shared" si="16"/>
        <v>4.0834177433277778</v>
      </c>
      <c r="AT37" s="8">
        <f t="shared" si="17"/>
        <v>4.4627919608661104</v>
      </c>
      <c r="AU37" s="8">
        <f t="shared" si="18"/>
        <v>4.2381982949216495</v>
      </c>
      <c r="AV37" s="8">
        <f t="shared" si="19"/>
        <v>4.2710545431269571</v>
      </c>
      <c r="AW37" s="8"/>
      <c r="AX37" s="8">
        <f t="shared" si="20"/>
        <v>4.2713876331036298</v>
      </c>
      <c r="AY37" s="8">
        <f t="shared" si="21"/>
        <v>4.2924808823954086</v>
      </c>
      <c r="AZ37" s="8">
        <f t="shared" si="22"/>
        <v>4.2961605256041491</v>
      </c>
      <c r="BA37" s="8">
        <v>4.2717066847154896</v>
      </c>
      <c r="BB37" s="8">
        <f t="shared" si="23"/>
        <v>4.1662419415986278</v>
      </c>
      <c r="BC37" s="8">
        <v>4.1998711648722624</v>
      </c>
      <c r="BD37" s="8">
        <f t="shared" si="24"/>
        <v>4.2728828225155668</v>
      </c>
      <c r="BE37" s="5"/>
      <c r="BF37" s="60">
        <f t="shared" si="25"/>
        <v>30.6961023</v>
      </c>
      <c r="BG37" s="62">
        <f t="shared" si="26"/>
        <v>36.271147999999997</v>
      </c>
      <c r="BH37" s="62">
        <f t="shared" si="27"/>
        <v>27.913631099999996</v>
      </c>
      <c r="BI37" s="62">
        <f t="shared" si="28"/>
        <v>38.446326899999995</v>
      </c>
      <c r="BJ37" s="62">
        <f t="shared" si="29"/>
        <v>35.271147999999997</v>
      </c>
      <c r="BK37" s="62">
        <f t="shared" si="30"/>
        <v>37.198901499999998</v>
      </c>
      <c r="BL37" s="62">
        <f t="shared" si="31"/>
        <v>34.344173099999999</v>
      </c>
      <c r="BM37" s="62">
        <f t="shared" si="32"/>
        <v>35.056148</v>
      </c>
      <c r="BN37" s="63">
        <f t="shared" si="33"/>
        <v>36.978648</v>
      </c>
      <c r="BO37" s="50"/>
      <c r="BP37" s="104"/>
      <c r="BX37" s="53">
        <f t="shared" si="40"/>
        <v>2017</v>
      </c>
      <c r="BY37" s="97">
        <f t="shared" si="41"/>
        <v>42856</v>
      </c>
      <c r="BZ37" s="56">
        <f t="shared" si="42"/>
        <v>4.3322085733978435</v>
      </c>
      <c r="CA37" s="56">
        <f t="shared" si="43"/>
        <v>4.1662419415986278</v>
      </c>
      <c r="CB37" s="56">
        <v>4.2683903581848766</v>
      </c>
      <c r="CC37" s="56">
        <v>4.1966170166213486</v>
      </c>
      <c r="CD37" s="56">
        <v>4.2683903581848766</v>
      </c>
      <c r="CE37" s="56">
        <f t="shared" si="44"/>
        <v>4.1965119322722702</v>
      </c>
      <c r="CF37" s="1"/>
      <c r="CG37" s="98">
        <v>-1</v>
      </c>
      <c r="CH37" s="99">
        <v>-1.5</v>
      </c>
      <c r="CI37" s="99">
        <v>-1</v>
      </c>
      <c r="CJ37" s="99">
        <v>-1</v>
      </c>
      <c r="CK37" s="99">
        <v>2.75</v>
      </c>
      <c r="CL37" s="99">
        <v>-2</v>
      </c>
      <c r="CM37" s="99">
        <v>2.505749999999999</v>
      </c>
      <c r="CN37" s="100">
        <v>5.1623100000000015</v>
      </c>
      <c r="CO37" s="13"/>
      <c r="CP37" s="101">
        <v>1.0841286863270778</v>
      </c>
      <c r="CQ37" s="102">
        <v>1.0349865951742627</v>
      </c>
      <c r="CR37" s="102">
        <v>1.0249329758713137</v>
      </c>
      <c r="CS37" s="102">
        <v>0.96447721179624668</v>
      </c>
      <c r="CT37" s="102">
        <v>1.0665402843601897</v>
      </c>
      <c r="CU37" s="103">
        <v>1.0039068604469448</v>
      </c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</row>
    <row r="38" spans="1:143" ht="12.75" x14ac:dyDescent="0.2">
      <c r="A38" s="3">
        <f t="shared" si="0"/>
        <v>2017</v>
      </c>
      <c r="B38" s="43">
        <v>42887</v>
      </c>
      <c r="C38" s="43">
        <v>42916</v>
      </c>
      <c r="D38" s="44">
        <f t="shared" si="1"/>
        <v>42887</v>
      </c>
      <c r="E38" s="94">
        <v>37.589619999999996</v>
      </c>
      <c r="F38" s="46">
        <v>30.534800000000001</v>
      </c>
      <c r="G38" s="94">
        <v>41.479129999999998</v>
      </c>
      <c r="H38" s="46">
        <v>35.935409999999997</v>
      </c>
      <c r="I38" s="94">
        <v>34.503830000000001</v>
      </c>
      <c r="J38" s="46">
        <v>27.759429999999998</v>
      </c>
      <c r="K38" s="94">
        <v>43.593820000000001</v>
      </c>
      <c r="L38" s="46">
        <v>37.047260000000001</v>
      </c>
      <c r="M38" s="94">
        <v>43.707650000000001</v>
      </c>
      <c r="N38" s="46">
        <v>37.643839999999997</v>
      </c>
      <c r="O38" s="94">
        <f t="shared" si="2"/>
        <v>41.229129999999998</v>
      </c>
      <c r="P38" s="46">
        <f t="shared" si="3"/>
        <v>35.185409999999997</v>
      </c>
      <c r="Q38" s="94">
        <f t="shared" si="4"/>
        <v>41.479129999999998</v>
      </c>
      <c r="R38" s="46">
        <f t="shared" si="5"/>
        <v>35.185409999999997</v>
      </c>
      <c r="S38" s="94">
        <f t="shared" si="6"/>
        <v>44.479129999999998</v>
      </c>
      <c r="T38" s="46">
        <f t="shared" si="7"/>
        <v>33.935409999999997</v>
      </c>
      <c r="U38" s="94">
        <f t="shared" si="8"/>
        <v>40.937869999999997</v>
      </c>
      <c r="V38" s="95">
        <f t="shared" si="9"/>
        <v>35.172110000000004</v>
      </c>
      <c r="W38" s="96">
        <v>4.3686004437727854</v>
      </c>
      <c r="X38" s="96">
        <v>4.5219055840041271</v>
      </c>
      <c r="Y38" s="96">
        <v>4.2175408788229047</v>
      </c>
      <c r="Z38" s="96">
        <v>4.2149884634656107</v>
      </c>
      <c r="AA38" s="96">
        <v>4.0664549604312512</v>
      </c>
      <c r="AB38" s="96">
        <v>4.3184335259527451</v>
      </c>
      <c r="AC38" s="96">
        <v>4.2195002286785988</v>
      </c>
      <c r="AD38" s="96">
        <v>3.9603320741786123</v>
      </c>
      <c r="AE38" s="96">
        <v>3.8402681286982756</v>
      </c>
      <c r="AF38" s="96">
        <f t="shared" si="10"/>
        <v>4.5679937472808563</v>
      </c>
      <c r="AG38" s="96">
        <f t="shared" si="11"/>
        <v>4.3618404551448648</v>
      </c>
      <c r="AH38" s="96">
        <f t="shared" si="12"/>
        <v>4.3194663689961947</v>
      </c>
      <c r="AI38" s="96">
        <f t="shared" si="13"/>
        <v>4.2237489020929599</v>
      </c>
      <c r="AJ38" s="96">
        <f t="shared" si="14"/>
        <v>4.2358371507348114</v>
      </c>
      <c r="AK38" s="127"/>
      <c r="AL38" s="13"/>
      <c r="AM38" s="13"/>
      <c r="AN38" s="13"/>
      <c r="AO38" s="13"/>
      <c r="AP38" s="13"/>
      <c r="AQ38" s="13"/>
      <c r="AR38" s="8">
        <f t="shared" si="15"/>
        <v>4.3203458163213728</v>
      </c>
      <c r="AS38" s="8">
        <f t="shared" si="16"/>
        <v>4.0569367762766664</v>
      </c>
      <c r="AT38" s="8">
        <f t="shared" si="17"/>
        <v>4.4841059011300732</v>
      </c>
      <c r="AU38" s="8">
        <f t="shared" si="18"/>
        <v>4.2107137037740268</v>
      </c>
      <c r="AV38" s="8">
        <f t="shared" si="19"/>
        <v>4.268025549375535</v>
      </c>
      <c r="AW38" s="8"/>
      <c r="AX38" s="8">
        <f t="shared" si="20"/>
        <v>4.2932250503313094</v>
      </c>
      <c r="AY38" s="8">
        <f t="shared" si="21"/>
        <v>4.3129831848590543</v>
      </c>
      <c r="AZ38" s="8">
        <f t="shared" si="22"/>
        <v>4.3215350225588409</v>
      </c>
      <c r="BA38" s="8">
        <v>4.2936397834335756</v>
      </c>
      <c r="BB38" s="8">
        <f t="shared" si="23"/>
        <v>4.188676688627166</v>
      </c>
      <c r="BC38" s="8">
        <v>4.2214436548068415</v>
      </c>
      <c r="BD38" s="8">
        <f t="shared" si="24"/>
        <v>4.2944416508946359</v>
      </c>
      <c r="BE38" s="5"/>
      <c r="BF38" s="60">
        <f t="shared" si="25"/>
        <v>34.556047399999997</v>
      </c>
      <c r="BG38" s="62">
        <f t="shared" si="26"/>
        <v>39.095330399999995</v>
      </c>
      <c r="BH38" s="62">
        <f t="shared" si="27"/>
        <v>31.603738</v>
      </c>
      <c r="BI38" s="62">
        <f t="shared" si="28"/>
        <v>41.100211700000003</v>
      </c>
      <c r="BJ38" s="62">
        <f t="shared" si="29"/>
        <v>38.772830399999989</v>
      </c>
      <c r="BK38" s="62">
        <f t="shared" si="30"/>
        <v>40.778799200000002</v>
      </c>
      <c r="BL38" s="62">
        <f t="shared" si="31"/>
        <v>38.458593199999996</v>
      </c>
      <c r="BM38" s="62">
        <f t="shared" si="32"/>
        <v>38.630330399999991</v>
      </c>
      <c r="BN38" s="63">
        <f t="shared" si="33"/>
        <v>39.945330399999996</v>
      </c>
      <c r="BO38" s="50"/>
      <c r="BP38" s="104"/>
      <c r="BX38" s="53">
        <f t="shared" si="40"/>
        <v>2017</v>
      </c>
      <c r="BY38" s="97">
        <f t="shared" si="41"/>
        <v>42887</v>
      </c>
      <c r="BZ38" s="56">
        <f t="shared" si="42"/>
        <v>4.372680274537406</v>
      </c>
      <c r="CA38" s="56">
        <f t="shared" si="43"/>
        <v>4.188676688627166</v>
      </c>
      <c r="CB38" s="56">
        <v>4.2903234569029634</v>
      </c>
      <c r="CC38" s="56">
        <v>4.2181895459211383</v>
      </c>
      <c r="CD38" s="56">
        <v>4.2903234569029634</v>
      </c>
      <c r="CE38" s="56">
        <f t="shared" si="44"/>
        <v>4.2189812155493129</v>
      </c>
      <c r="CF38" s="1"/>
      <c r="CG38" s="98">
        <v>-0.25</v>
      </c>
      <c r="CH38" s="99">
        <v>-0.75</v>
      </c>
      <c r="CI38" s="99">
        <v>0</v>
      </c>
      <c r="CJ38" s="99">
        <v>-0.75</v>
      </c>
      <c r="CK38" s="99">
        <v>3</v>
      </c>
      <c r="CL38" s="99">
        <v>-2</v>
      </c>
      <c r="CM38" s="99">
        <v>3.3482500000000002</v>
      </c>
      <c r="CN38" s="100">
        <v>4.6373099999999994</v>
      </c>
      <c r="CO38" s="13"/>
      <c r="CP38" s="101">
        <v>1.0837500000000002</v>
      </c>
      <c r="CQ38" s="102">
        <v>1.034840425531915</v>
      </c>
      <c r="CR38" s="102">
        <v>1.0247872340425532</v>
      </c>
      <c r="CS38" s="102">
        <v>0.9647606382978724</v>
      </c>
      <c r="CT38" s="102">
        <v>1.0665138233310856</v>
      </c>
      <c r="CU38" s="103">
        <v>1.0038717670744928</v>
      </c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</row>
    <row r="39" spans="1:143" ht="12.75" x14ac:dyDescent="0.2">
      <c r="A39" s="3">
        <f t="shared" si="0"/>
        <v>2017</v>
      </c>
      <c r="B39" s="43">
        <v>42917</v>
      </c>
      <c r="C39" s="43">
        <v>42947</v>
      </c>
      <c r="D39" s="44">
        <f t="shared" si="1"/>
        <v>42917</v>
      </c>
      <c r="E39" s="94">
        <v>46.855919999999998</v>
      </c>
      <c r="F39" s="46">
        <v>34.783540000000002</v>
      </c>
      <c r="G39" s="94">
        <v>49.247129999999999</v>
      </c>
      <c r="H39" s="46">
        <v>38.541910000000001</v>
      </c>
      <c r="I39" s="94">
        <v>43.36242</v>
      </c>
      <c r="J39" s="46">
        <v>31.82122</v>
      </c>
      <c r="K39" s="94">
        <v>51.50177</v>
      </c>
      <c r="L39" s="46">
        <v>39.946869999999997</v>
      </c>
      <c r="M39" s="94">
        <v>51.457999999999998</v>
      </c>
      <c r="N39" s="46">
        <v>40.279980000000002</v>
      </c>
      <c r="O39" s="94">
        <f t="shared" si="2"/>
        <v>53.747129999999999</v>
      </c>
      <c r="P39" s="46">
        <f t="shared" si="3"/>
        <v>37.541910000000001</v>
      </c>
      <c r="Q39" s="94">
        <f t="shared" si="4"/>
        <v>54.247129999999999</v>
      </c>
      <c r="R39" s="46">
        <f t="shared" si="5"/>
        <v>38.541910000000001</v>
      </c>
      <c r="S39" s="94">
        <f t="shared" si="6"/>
        <v>53.497129999999999</v>
      </c>
      <c r="T39" s="46">
        <f t="shared" si="7"/>
        <v>41.041910000000001</v>
      </c>
      <c r="U39" s="94">
        <f t="shared" si="8"/>
        <v>47.794169999999994</v>
      </c>
      <c r="V39" s="95">
        <f t="shared" si="9"/>
        <v>39.535290000000003</v>
      </c>
      <c r="W39" s="96">
        <v>4.390061340555433</v>
      </c>
      <c r="X39" s="96">
        <v>4.5862185561784079</v>
      </c>
      <c r="Y39" s="96">
        <v>4.2519883262379023</v>
      </c>
      <c r="Z39" s="96">
        <v>4.2377074612876351</v>
      </c>
      <c r="AA39" s="96">
        <v>4.0906611764583536</v>
      </c>
      <c r="AB39" s="96">
        <v>4.3858533276049352</v>
      </c>
      <c r="AC39" s="96">
        <v>4.243621505084521</v>
      </c>
      <c r="AD39" s="96">
        <v>4.1793437857209641</v>
      </c>
      <c r="AE39" s="96">
        <v>3.8579129635252878</v>
      </c>
      <c r="AF39" s="96">
        <f t="shared" si="10"/>
        <v>4.5895087615961812</v>
      </c>
      <c r="AG39" s="96">
        <f t="shared" si="11"/>
        <v>4.3843098328042247</v>
      </c>
      <c r="AH39" s="96">
        <f t="shared" si="12"/>
        <v>4.3415831764576032</v>
      </c>
      <c r="AI39" s="96">
        <f t="shared" si="13"/>
        <v>4.4565418880006922</v>
      </c>
      <c r="AJ39" s="96">
        <f t="shared" si="14"/>
        <v>4.2596873092227989</v>
      </c>
      <c r="AK39" s="127"/>
      <c r="AL39" s="13"/>
      <c r="AM39" s="13"/>
      <c r="AN39" s="13"/>
      <c r="AO39" s="13"/>
      <c r="AP39" s="13"/>
      <c r="AQ39" s="13"/>
      <c r="AR39" s="8">
        <f t="shared" si="15"/>
        <v>4.3448618000655763</v>
      </c>
      <c r="AS39" s="8">
        <f t="shared" si="16"/>
        <v>4.2795322753541658</v>
      </c>
      <c r="AT39" s="8">
        <f t="shared" si="17"/>
        <v>4.5095510364414322</v>
      </c>
      <c r="AU39" s="8">
        <f t="shared" si="18"/>
        <v>4.4417455339801375</v>
      </c>
      <c r="AV39" s="8">
        <f t="shared" si="19"/>
        <v>4.3939226614603282</v>
      </c>
      <c r="AW39" s="8"/>
      <c r="AX39" s="8">
        <f t="shared" si="20"/>
        <v>4.3163416537318229</v>
      </c>
      <c r="AY39" s="8">
        <f t="shared" si="21"/>
        <v>4.3374593658899245</v>
      </c>
      <c r="AZ39" s="8">
        <f t="shared" si="22"/>
        <v>4.3889780758780939</v>
      </c>
      <c r="BA39" s="8">
        <v>4.3169369678268676</v>
      </c>
      <c r="BB39" s="8">
        <f t="shared" si="23"/>
        <v>4.2134806808672547</v>
      </c>
      <c r="BC39" s="8">
        <v>4.2443578030668814</v>
      </c>
      <c r="BD39" s="8">
        <f t="shared" si="24"/>
        <v>4.3172633463461931</v>
      </c>
      <c r="BE39" s="5"/>
      <c r="BF39" s="60">
        <f t="shared" si="25"/>
        <v>41.664796600000003</v>
      </c>
      <c r="BG39" s="62">
        <f t="shared" si="26"/>
        <v>44.643885400000002</v>
      </c>
      <c r="BH39" s="62">
        <f t="shared" si="27"/>
        <v>38.399704</v>
      </c>
      <c r="BI39" s="62">
        <f t="shared" si="28"/>
        <v>46.651451399999999</v>
      </c>
      <c r="BJ39" s="62">
        <f t="shared" si="29"/>
        <v>47.493885399999996</v>
      </c>
      <c r="BK39" s="62">
        <f t="shared" si="30"/>
        <v>46.533163000000002</v>
      </c>
      <c r="BL39" s="62">
        <f t="shared" si="31"/>
        <v>44.242851599999995</v>
      </c>
      <c r="BM39" s="62">
        <f t="shared" si="32"/>
        <v>46.778885399999993</v>
      </c>
      <c r="BN39" s="63">
        <f t="shared" si="33"/>
        <v>48.141385399999997</v>
      </c>
      <c r="BO39" s="50"/>
      <c r="BP39" s="104"/>
      <c r="BX39" s="53">
        <f t="shared" si="40"/>
        <v>2017</v>
      </c>
      <c r="BY39" s="97">
        <f t="shared" si="41"/>
        <v>42917</v>
      </c>
      <c r="BZ39" s="56">
        <f t="shared" si="42"/>
        <v>4.4081236816934899</v>
      </c>
      <c r="CA39" s="56">
        <f t="shared" si="43"/>
        <v>4.2134806808672547</v>
      </c>
      <c r="CB39" s="56">
        <v>4.3136206412962554</v>
      </c>
      <c r="CC39" s="56">
        <v>4.2411037359946304</v>
      </c>
      <c r="CD39" s="56">
        <v>4.3136206412962554</v>
      </c>
      <c r="CE39" s="56">
        <f t="shared" si="44"/>
        <v>4.2438233912749928</v>
      </c>
      <c r="CF39" s="1"/>
      <c r="CG39" s="98">
        <v>4.5</v>
      </c>
      <c r="CH39" s="99">
        <v>-1</v>
      </c>
      <c r="CI39" s="99">
        <v>5</v>
      </c>
      <c r="CJ39" s="99">
        <v>0</v>
      </c>
      <c r="CK39" s="99">
        <v>4.25</v>
      </c>
      <c r="CL39" s="99">
        <v>2.4999999999999964</v>
      </c>
      <c r="CM39" s="99">
        <v>0.93824999999999648</v>
      </c>
      <c r="CN39" s="100">
        <v>4.7517499999999977</v>
      </c>
      <c r="CO39" s="13"/>
      <c r="CP39" s="101">
        <v>1.0830168914495222</v>
      </c>
      <c r="CQ39" s="102">
        <v>1.0345947361529397</v>
      </c>
      <c r="CR39" s="102">
        <v>1.0245122430273668</v>
      </c>
      <c r="CS39" s="102">
        <v>0.96530051067172973</v>
      </c>
      <c r="CT39" s="102">
        <v>1.066325747890565</v>
      </c>
      <c r="CU39" s="103">
        <v>1.0037858711289469</v>
      </c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</row>
    <row r="40" spans="1:143" ht="12.75" x14ac:dyDescent="0.2">
      <c r="A40" s="3">
        <f t="shared" si="0"/>
        <v>2017</v>
      </c>
      <c r="B40" s="43">
        <v>42948</v>
      </c>
      <c r="C40" s="43">
        <v>42978</v>
      </c>
      <c r="D40" s="44">
        <f t="shared" si="1"/>
        <v>42948</v>
      </c>
      <c r="E40" s="94">
        <v>48.57159</v>
      </c>
      <c r="F40" s="46">
        <v>35.456580000000002</v>
      </c>
      <c r="G40" s="94">
        <v>49.102339999999998</v>
      </c>
      <c r="H40" s="46">
        <v>38.91536</v>
      </c>
      <c r="I40" s="94">
        <v>45.002600000000001</v>
      </c>
      <c r="J40" s="46">
        <v>32.464649999999999</v>
      </c>
      <c r="K40" s="94">
        <v>51.36016</v>
      </c>
      <c r="L40" s="46">
        <v>39.79271</v>
      </c>
      <c r="M40" s="94">
        <v>51.360120000000002</v>
      </c>
      <c r="N40" s="46">
        <v>40.590600000000002</v>
      </c>
      <c r="O40" s="94">
        <f t="shared" si="2"/>
        <v>52.602339999999998</v>
      </c>
      <c r="P40" s="46">
        <f t="shared" si="3"/>
        <v>37.91536</v>
      </c>
      <c r="Q40" s="94">
        <f t="shared" si="4"/>
        <v>53.352339999999998</v>
      </c>
      <c r="R40" s="46">
        <f t="shared" si="5"/>
        <v>38.91536</v>
      </c>
      <c r="S40" s="94">
        <f t="shared" si="6"/>
        <v>52.852339999999998</v>
      </c>
      <c r="T40" s="46">
        <f t="shared" si="7"/>
        <v>41.41536</v>
      </c>
      <c r="U40" s="94">
        <f t="shared" si="8"/>
        <v>48.089590000000001</v>
      </c>
      <c r="V40" s="95">
        <f t="shared" si="9"/>
        <v>36.282330000000002</v>
      </c>
      <c r="W40" s="96">
        <v>4.4141280189409544</v>
      </c>
      <c r="X40" s="96">
        <v>4.6601343578440293</v>
      </c>
      <c r="Y40" s="96">
        <v>4.2762833812487768</v>
      </c>
      <c r="Z40" s="96">
        <v>4.2583824510528778</v>
      </c>
      <c r="AA40" s="96">
        <v>4.111120106079758</v>
      </c>
      <c r="AB40" s="96">
        <v>4.4097348707822031</v>
      </c>
      <c r="AC40" s="96">
        <v>4.266528730852345</v>
      </c>
      <c r="AD40" s="96">
        <v>4.2360054700024836</v>
      </c>
      <c r="AE40" s="96">
        <v>3.8774810615664586</v>
      </c>
      <c r="AF40" s="96">
        <f t="shared" si="10"/>
        <v>4.6111452306337686</v>
      </c>
      <c r="AG40" s="96">
        <f t="shared" si="11"/>
        <v>4.405422513241132</v>
      </c>
      <c r="AH40" s="96">
        <f t="shared" si="12"/>
        <v>4.3624107943697377</v>
      </c>
      <c r="AI40" s="96">
        <f t="shared" si="13"/>
        <v>4.516891623598716</v>
      </c>
      <c r="AJ40" s="96">
        <f t="shared" si="14"/>
        <v>4.2825687145518829</v>
      </c>
      <c r="AK40" s="127"/>
      <c r="AL40" s="13"/>
      <c r="AM40" s="13"/>
      <c r="AN40" s="13"/>
      <c r="AO40" s="13"/>
      <c r="AP40" s="13"/>
      <c r="AQ40" s="13"/>
      <c r="AR40" s="8">
        <f t="shared" si="15"/>
        <v>4.3681438671128614</v>
      </c>
      <c r="AS40" s="8">
        <f t="shared" si="16"/>
        <v>4.3371211403623162</v>
      </c>
      <c r="AT40" s="8">
        <f t="shared" si="17"/>
        <v>4.533715489825294</v>
      </c>
      <c r="AU40" s="8">
        <f t="shared" si="18"/>
        <v>4.5015170070668127</v>
      </c>
      <c r="AV40" s="8">
        <f t="shared" si="19"/>
        <v>4.4351243760918209</v>
      </c>
      <c r="AW40" s="8"/>
      <c r="AX40" s="8">
        <f t="shared" si="20"/>
        <v>4.3373784768547807</v>
      </c>
      <c r="AY40" s="8">
        <f t="shared" si="21"/>
        <v>4.3607036335386553</v>
      </c>
      <c r="AZ40" s="8">
        <f t="shared" si="22"/>
        <v>4.4128678552957137</v>
      </c>
      <c r="BA40" s="8">
        <v>4.3380172569485946</v>
      </c>
      <c r="BB40" s="8">
        <f t="shared" si="23"/>
        <v>4.2344448468898026</v>
      </c>
      <c r="BC40" s="8">
        <v>4.2650915047084776</v>
      </c>
      <c r="BD40" s="8">
        <f t="shared" si="24"/>
        <v>4.3380317941264463</v>
      </c>
      <c r="BE40" s="5"/>
      <c r="BF40" s="60">
        <f t="shared" si="25"/>
        <v>42.932135700000003</v>
      </c>
      <c r="BG40" s="62">
        <f t="shared" si="26"/>
        <v>44.721938599999994</v>
      </c>
      <c r="BH40" s="62">
        <f t="shared" si="27"/>
        <v>39.611281499999997</v>
      </c>
      <c r="BI40" s="62">
        <f t="shared" si="28"/>
        <v>46.729226400000002</v>
      </c>
      <c r="BJ40" s="62">
        <f t="shared" si="29"/>
        <v>47.144438599999994</v>
      </c>
      <c r="BK40" s="62">
        <f t="shared" si="30"/>
        <v>46.386156499999998</v>
      </c>
      <c r="BL40" s="62">
        <f t="shared" si="31"/>
        <v>43.012468200000001</v>
      </c>
      <c r="BM40" s="62">
        <f t="shared" si="32"/>
        <v>46.286938599999999</v>
      </c>
      <c r="BN40" s="63">
        <f t="shared" si="33"/>
        <v>47.934438599999993</v>
      </c>
      <c r="BO40" s="50"/>
      <c r="BP40" s="104"/>
      <c r="BX40" s="53">
        <f t="shared" si="40"/>
        <v>2017</v>
      </c>
      <c r="BY40" s="97">
        <f t="shared" si="41"/>
        <v>42948</v>
      </c>
      <c r="BZ40" s="56">
        <f t="shared" si="42"/>
        <v>4.4331211660137635</v>
      </c>
      <c r="CA40" s="56">
        <f t="shared" si="43"/>
        <v>4.2344448468898026</v>
      </c>
      <c r="CB40" s="56">
        <v>4.3347009304179824</v>
      </c>
      <c r="CC40" s="56">
        <v>4.261837475470827</v>
      </c>
      <c r="CD40" s="56">
        <v>4.3347009304179824</v>
      </c>
      <c r="CE40" s="56">
        <f t="shared" si="44"/>
        <v>4.2648198297206052</v>
      </c>
      <c r="CF40" s="1"/>
      <c r="CG40" s="98">
        <v>3.5</v>
      </c>
      <c r="CH40" s="99">
        <v>-1</v>
      </c>
      <c r="CI40" s="99">
        <v>4.25</v>
      </c>
      <c r="CJ40" s="99">
        <v>0</v>
      </c>
      <c r="CK40" s="99">
        <v>3.75</v>
      </c>
      <c r="CL40" s="99">
        <v>2.5</v>
      </c>
      <c r="CM40" s="99">
        <v>-0.48199999999999932</v>
      </c>
      <c r="CN40" s="100">
        <v>0.82574999999999932</v>
      </c>
      <c r="CO40" s="13"/>
      <c r="CP40" s="101">
        <v>1.0828396189481926</v>
      </c>
      <c r="CQ40" s="102">
        <v>1.0345295576145113</v>
      </c>
      <c r="CR40" s="102">
        <v>1.0244290747748923</v>
      </c>
      <c r="CS40" s="102">
        <v>0.96541824350776451</v>
      </c>
      <c r="CT40" s="102">
        <v>1.0663092046470062</v>
      </c>
      <c r="CU40" s="103">
        <v>1.0037594927191158</v>
      </c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</row>
    <row r="41" spans="1:143" ht="12.75" x14ac:dyDescent="0.2">
      <c r="A41" s="3">
        <f t="shared" si="0"/>
        <v>2017</v>
      </c>
      <c r="B41" s="43">
        <v>42979</v>
      </c>
      <c r="C41" s="43">
        <v>43008</v>
      </c>
      <c r="D41" s="44">
        <f t="shared" si="1"/>
        <v>42979</v>
      </c>
      <c r="E41" s="94">
        <v>44.015169999999998</v>
      </c>
      <c r="F41" s="46">
        <v>35.115360000000003</v>
      </c>
      <c r="G41" s="94">
        <v>42.043880000000001</v>
      </c>
      <c r="H41" s="46">
        <v>36.813540000000003</v>
      </c>
      <c r="I41" s="94">
        <v>40.817689999999999</v>
      </c>
      <c r="J41" s="46">
        <v>32.209040000000002</v>
      </c>
      <c r="K41" s="94">
        <v>46.053190000000001</v>
      </c>
      <c r="L41" s="46">
        <v>38.965820000000001</v>
      </c>
      <c r="M41" s="94">
        <v>46.034990000000001</v>
      </c>
      <c r="N41" s="46">
        <v>39.08484</v>
      </c>
      <c r="O41" s="94">
        <f t="shared" si="2"/>
        <v>44.043880000000001</v>
      </c>
      <c r="P41" s="46">
        <f t="shared" si="3"/>
        <v>34.313540000000003</v>
      </c>
      <c r="Q41" s="94">
        <f t="shared" si="4"/>
        <v>43.043880000000001</v>
      </c>
      <c r="R41" s="46">
        <f t="shared" si="5"/>
        <v>33.813540000000003</v>
      </c>
      <c r="S41" s="94">
        <f t="shared" si="6"/>
        <v>45.293880000000001</v>
      </c>
      <c r="T41" s="46">
        <f t="shared" si="7"/>
        <v>39.063540000000003</v>
      </c>
      <c r="U41" s="94">
        <f t="shared" si="8"/>
        <v>42.782669999999996</v>
      </c>
      <c r="V41" s="95">
        <f t="shared" si="9"/>
        <v>35.222860000000004</v>
      </c>
      <c r="W41" s="96">
        <v>4.431228643718792</v>
      </c>
      <c r="X41" s="96">
        <v>4.6461849253206573</v>
      </c>
      <c r="Y41" s="96">
        <v>4.2768548234179411</v>
      </c>
      <c r="Z41" s="96">
        <v>4.2904262873269525</v>
      </c>
      <c r="AA41" s="96">
        <v>4.141745371132151</v>
      </c>
      <c r="AB41" s="96">
        <v>4.4482978077618629</v>
      </c>
      <c r="AC41" s="96">
        <v>4.3235676496659003</v>
      </c>
      <c r="AD41" s="96">
        <v>4.2687977961267709</v>
      </c>
      <c r="AE41" s="96">
        <v>3.9101043508842999</v>
      </c>
      <c r="AF41" s="96">
        <f t="shared" si="10"/>
        <v>4.6462505780844721</v>
      </c>
      <c r="AG41" s="96">
        <f t="shared" si="11"/>
        <v>4.4387705674850864</v>
      </c>
      <c r="AH41" s="96">
        <f t="shared" si="12"/>
        <v>4.3954567307672043</v>
      </c>
      <c r="AI41" s="96">
        <f t="shared" si="13"/>
        <v>4.5517885713969566</v>
      </c>
      <c r="AJ41" s="96">
        <f t="shared" si="14"/>
        <v>4.3398445081000414</v>
      </c>
      <c r="AK41" s="127"/>
      <c r="AL41" s="13"/>
      <c r="AM41" s="13"/>
      <c r="AN41" s="13"/>
      <c r="AO41" s="13"/>
      <c r="AP41" s="13"/>
      <c r="AQ41" s="13"/>
      <c r="AR41" s="8">
        <f t="shared" si="15"/>
        <v>4.4261161395120441</v>
      </c>
      <c r="AS41" s="8">
        <f t="shared" si="16"/>
        <v>4.3704500621270155</v>
      </c>
      <c r="AT41" s="8">
        <f t="shared" si="17"/>
        <v>4.5938849013771748</v>
      </c>
      <c r="AU41" s="8">
        <f t="shared" si="18"/>
        <v>4.5361090892338192</v>
      </c>
      <c r="AV41" s="8">
        <f t="shared" si="19"/>
        <v>4.4816400480625136</v>
      </c>
      <c r="AW41" s="8"/>
      <c r="AX41" s="8">
        <f t="shared" si="20"/>
        <v>4.3699831128682876</v>
      </c>
      <c r="AY41" s="8">
        <f t="shared" si="21"/>
        <v>4.4185817855564684</v>
      </c>
      <c r="AZ41" s="8">
        <f t="shared" si="22"/>
        <v>4.4514440918186766</v>
      </c>
      <c r="BA41" s="8">
        <v>4.3706058021476561</v>
      </c>
      <c r="BB41" s="8">
        <f t="shared" si="23"/>
        <v>4.2658264075542078</v>
      </c>
      <c r="BC41" s="8">
        <v>4.2971442516698355</v>
      </c>
      <c r="BD41" s="8">
        <f t="shared" si="24"/>
        <v>4.3702204794846331</v>
      </c>
      <c r="BE41" s="5"/>
      <c r="BF41" s="60">
        <f t="shared" si="25"/>
        <v>40.188251699999995</v>
      </c>
      <c r="BG41" s="62">
        <f t="shared" si="26"/>
        <v>39.794833799999999</v>
      </c>
      <c r="BH41" s="62">
        <f t="shared" si="27"/>
        <v>37.115970500000003</v>
      </c>
      <c r="BI41" s="62">
        <f t="shared" si="28"/>
        <v>43.046425499999998</v>
      </c>
      <c r="BJ41" s="62">
        <f t="shared" si="29"/>
        <v>39.0748338</v>
      </c>
      <c r="BK41" s="62">
        <f t="shared" si="30"/>
        <v>43.005620899999997</v>
      </c>
      <c r="BL41" s="62">
        <f t="shared" si="31"/>
        <v>39.531951699999993</v>
      </c>
      <c r="BM41" s="62">
        <f t="shared" si="32"/>
        <v>39.859833799999997</v>
      </c>
      <c r="BN41" s="63">
        <f t="shared" si="33"/>
        <v>42.6148338</v>
      </c>
      <c r="BO41" s="50"/>
      <c r="BP41" s="104"/>
      <c r="BX41" s="53">
        <f t="shared" si="40"/>
        <v>2017</v>
      </c>
      <c r="BY41" s="97">
        <f t="shared" si="41"/>
        <v>42979</v>
      </c>
      <c r="BZ41" s="56">
        <f t="shared" si="42"/>
        <v>4.4337091299701008</v>
      </c>
      <c r="CA41" s="56">
        <f t="shared" si="43"/>
        <v>4.2658264075542078</v>
      </c>
      <c r="CB41" s="56">
        <v>4.3672894756170431</v>
      </c>
      <c r="CC41" s="56">
        <v>4.293890280921639</v>
      </c>
      <c r="CD41" s="56">
        <v>4.3672894756170431</v>
      </c>
      <c r="CE41" s="56">
        <f t="shared" si="44"/>
        <v>4.296249699437757</v>
      </c>
      <c r="CF41" s="1"/>
      <c r="CG41" s="98">
        <v>2</v>
      </c>
      <c r="CH41" s="99">
        <v>-2.4999999999999964</v>
      </c>
      <c r="CI41" s="99">
        <v>1</v>
      </c>
      <c r="CJ41" s="99">
        <v>-2.9999999999999964</v>
      </c>
      <c r="CK41" s="99">
        <v>3.25</v>
      </c>
      <c r="CL41" s="99">
        <v>2.25</v>
      </c>
      <c r="CM41" s="99">
        <v>-1.2325000000000017</v>
      </c>
      <c r="CN41" s="100">
        <v>0.10750000000000171</v>
      </c>
      <c r="CO41" s="13"/>
      <c r="CP41" s="101">
        <v>1.0829344841114161</v>
      </c>
      <c r="CQ41" s="102">
        <v>1.0345756505819277</v>
      </c>
      <c r="CR41" s="102">
        <v>1.0244801883091408</v>
      </c>
      <c r="CS41" s="102">
        <v>0.96534588727605586</v>
      </c>
      <c r="CT41" s="102">
        <v>1.0662928507709952</v>
      </c>
      <c r="CU41" s="103">
        <v>1.0037646822608173</v>
      </c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</row>
    <row r="42" spans="1:143" ht="12.75" x14ac:dyDescent="0.2">
      <c r="A42" s="3">
        <f t="shared" si="0"/>
        <v>2017</v>
      </c>
      <c r="B42" s="43">
        <v>43009</v>
      </c>
      <c r="C42" s="43">
        <v>43039</v>
      </c>
      <c r="D42" s="44">
        <f t="shared" si="1"/>
        <v>43009</v>
      </c>
      <c r="E42" s="94">
        <v>43.557470000000002</v>
      </c>
      <c r="F42" s="46">
        <v>34.876950000000001</v>
      </c>
      <c r="G42" s="94">
        <v>37.591169999999998</v>
      </c>
      <c r="H42" s="46">
        <v>35.68526</v>
      </c>
      <c r="I42" s="94">
        <v>40.344630000000002</v>
      </c>
      <c r="J42" s="46">
        <v>31.91198</v>
      </c>
      <c r="K42" s="94">
        <v>44.176859999999998</v>
      </c>
      <c r="L42" s="46">
        <v>38.807139999999997</v>
      </c>
      <c r="M42" s="94">
        <v>43.927520000000001</v>
      </c>
      <c r="N42" s="46">
        <v>38.668860000000002</v>
      </c>
      <c r="O42" s="94">
        <f t="shared" si="2"/>
        <v>37.841169999999998</v>
      </c>
      <c r="P42" s="46">
        <f t="shared" si="3"/>
        <v>34.68526</v>
      </c>
      <c r="Q42" s="94">
        <f t="shared" si="4"/>
        <v>37.091169999999998</v>
      </c>
      <c r="R42" s="46">
        <f t="shared" si="5"/>
        <v>34.68526</v>
      </c>
      <c r="S42" s="94">
        <f t="shared" si="6"/>
        <v>40.591169999999998</v>
      </c>
      <c r="T42" s="46">
        <f t="shared" si="7"/>
        <v>36.68526</v>
      </c>
      <c r="U42" s="94">
        <f t="shared" si="8"/>
        <v>42.762160000000002</v>
      </c>
      <c r="V42" s="95">
        <f t="shared" si="9"/>
        <v>34.546950000000002</v>
      </c>
      <c r="W42" s="96">
        <v>4.4534820026356474</v>
      </c>
      <c r="X42" s="96">
        <v>4.6325408415264793</v>
      </c>
      <c r="Y42" s="96">
        <v>4.3122826446659124</v>
      </c>
      <c r="Z42" s="96">
        <v>4.320020782027151</v>
      </c>
      <c r="AA42" s="96">
        <v>4.1711707615828404</v>
      </c>
      <c r="AB42" s="96">
        <v>4.4713587048777335</v>
      </c>
      <c r="AC42" s="96">
        <v>4.3602304033057626</v>
      </c>
      <c r="AD42" s="96">
        <v>4.5572277734091671</v>
      </c>
      <c r="AE42" s="96">
        <v>3.9404255439370708</v>
      </c>
      <c r="AF42" s="96">
        <f t="shared" si="10"/>
        <v>4.6771484914554264</v>
      </c>
      <c r="AG42" s="96">
        <f t="shared" si="11"/>
        <v>4.4689831421095336</v>
      </c>
      <c r="AH42" s="96">
        <f t="shared" si="12"/>
        <v>4.4252830228998441</v>
      </c>
      <c r="AI42" s="96">
        <f t="shared" si="13"/>
        <v>4.8593147718133851</v>
      </c>
      <c r="AJ42" s="96">
        <f t="shared" si="14"/>
        <v>4.3765964058705311</v>
      </c>
      <c r="AK42" s="127"/>
      <c r="AL42" s="13"/>
      <c r="AM42" s="13"/>
      <c r="AN42" s="13"/>
      <c r="AO42" s="13"/>
      <c r="AP42" s="13"/>
      <c r="AQ42" s="13"/>
      <c r="AR42" s="8">
        <f t="shared" si="15"/>
        <v>4.4633788223455255</v>
      </c>
      <c r="AS42" s="8">
        <f t="shared" si="16"/>
        <v>4.6635997493740895</v>
      </c>
      <c r="AT42" s="8">
        <f t="shared" si="17"/>
        <v>4.6325598334808635</v>
      </c>
      <c r="AU42" s="8">
        <f t="shared" si="18"/>
        <v>4.8403690992058115</v>
      </c>
      <c r="AV42" s="8">
        <f t="shared" si="19"/>
        <v>4.6499768761015723</v>
      </c>
      <c r="AW42" s="8"/>
      <c r="AX42" s="8">
        <f t="shared" si="20"/>
        <v>4.4000955413381684</v>
      </c>
      <c r="AY42" s="8">
        <f t="shared" si="21"/>
        <v>4.4557839708835738</v>
      </c>
      <c r="AZ42" s="8">
        <f t="shared" si="22"/>
        <v>4.4745129421513887</v>
      </c>
      <c r="BA42" s="8">
        <v>4.4007912430816667</v>
      </c>
      <c r="BB42" s="8">
        <f t="shared" si="23"/>
        <v>4.295978462529809</v>
      </c>
      <c r="BC42" s="8">
        <v>4.326833404538271</v>
      </c>
      <c r="BD42" s="8">
        <f t="shared" si="24"/>
        <v>4.3999487514084885</v>
      </c>
      <c r="BE42" s="5"/>
      <c r="BF42" s="60">
        <f t="shared" si="25"/>
        <v>39.824846399999998</v>
      </c>
      <c r="BG42" s="62">
        <f t="shared" si="26"/>
        <v>36.771628699999994</v>
      </c>
      <c r="BH42" s="62">
        <f t="shared" si="27"/>
        <v>36.718590499999998</v>
      </c>
      <c r="BI42" s="62">
        <f t="shared" si="28"/>
        <v>41.666296200000005</v>
      </c>
      <c r="BJ42" s="62">
        <f t="shared" si="29"/>
        <v>36.056628699999997</v>
      </c>
      <c r="BK42" s="62">
        <f t="shared" si="30"/>
        <v>41.86788039999999</v>
      </c>
      <c r="BL42" s="62">
        <f t="shared" si="31"/>
        <v>39.229619700000001</v>
      </c>
      <c r="BM42" s="62">
        <f t="shared" si="32"/>
        <v>36.484128699999999</v>
      </c>
      <c r="BN42" s="63">
        <f t="shared" si="33"/>
        <v>38.911628699999994</v>
      </c>
      <c r="BO42" s="50"/>
      <c r="BP42" s="104"/>
      <c r="BX42" s="53">
        <f t="shared" si="40"/>
        <v>2017</v>
      </c>
      <c r="BY42" s="97">
        <f t="shared" si="41"/>
        <v>43009</v>
      </c>
      <c r="BZ42" s="56">
        <f t="shared" si="42"/>
        <v>4.4701612559583417</v>
      </c>
      <c r="CA42" s="56">
        <f t="shared" si="43"/>
        <v>4.295978462529809</v>
      </c>
      <c r="CB42" s="56">
        <v>4.3974749165510536</v>
      </c>
      <c r="CC42" s="56">
        <v>4.3235794879664713</v>
      </c>
      <c r="CD42" s="56">
        <v>4.3974749165510536</v>
      </c>
      <c r="CE42" s="56">
        <f t="shared" si="44"/>
        <v>4.326448170754146</v>
      </c>
      <c r="CF42" s="1"/>
      <c r="CG42" s="98">
        <v>0.25</v>
      </c>
      <c r="CH42" s="99">
        <v>-1</v>
      </c>
      <c r="CI42" s="99">
        <v>-0.5</v>
      </c>
      <c r="CJ42" s="99">
        <v>-1</v>
      </c>
      <c r="CK42" s="99">
        <v>3</v>
      </c>
      <c r="CL42" s="99">
        <v>1</v>
      </c>
      <c r="CM42" s="99">
        <v>-0.79531000000000063</v>
      </c>
      <c r="CN42" s="100">
        <v>-0.32999999999999829</v>
      </c>
      <c r="CO42" s="13"/>
      <c r="CP42" s="101">
        <v>1.0826680535691069</v>
      </c>
      <c r="CQ42" s="102">
        <v>1.0344818619165259</v>
      </c>
      <c r="CR42" s="102">
        <v>1.0243661422441814</v>
      </c>
      <c r="CS42" s="102">
        <v>0.96554414250422571</v>
      </c>
      <c r="CT42" s="102">
        <v>1.0662874478574138</v>
      </c>
      <c r="CU42" s="103">
        <v>1.0037534719615644</v>
      </c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</row>
    <row r="43" spans="1:143" ht="12.75" x14ac:dyDescent="0.2">
      <c r="A43" s="3">
        <f t="shared" si="0"/>
        <v>2017</v>
      </c>
      <c r="B43" s="43">
        <v>43040</v>
      </c>
      <c r="C43" s="43">
        <v>43069</v>
      </c>
      <c r="D43" s="44">
        <f t="shared" si="1"/>
        <v>43040</v>
      </c>
      <c r="E43" s="94">
        <v>48.570889999999999</v>
      </c>
      <c r="F43" s="46">
        <v>38.043390000000002</v>
      </c>
      <c r="G43" s="94">
        <v>39.272739999999999</v>
      </c>
      <c r="H43" s="46">
        <v>37.704940000000001</v>
      </c>
      <c r="I43" s="94">
        <v>45.435659999999999</v>
      </c>
      <c r="J43" s="46">
        <v>35.080550000000002</v>
      </c>
      <c r="K43" s="94">
        <v>48.379370000000002</v>
      </c>
      <c r="L43" s="46">
        <v>41.901580000000003</v>
      </c>
      <c r="M43" s="94">
        <v>47.417839999999998</v>
      </c>
      <c r="N43" s="46">
        <v>41.731349999999999</v>
      </c>
      <c r="O43" s="94">
        <f t="shared" si="2"/>
        <v>38.522739999999999</v>
      </c>
      <c r="P43" s="46">
        <f t="shared" si="3"/>
        <v>36.704940000000001</v>
      </c>
      <c r="Q43" s="94">
        <f t="shared" si="4"/>
        <v>38.772739999999999</v>
      </c>
      <c r="R43" s="46">
        <f t="shared" si="5"/>
        <v>37.204940000000001</v>
      </c>
      <c r="S43" s="94">
        <f t="shared" si="6"/>
        <v>42.022739999999999</v>
      </c>
      <c r="T43" s="46">
        <f t="shared" si="7"/>
        <v>38.204940000000001</v>
      </c>
      <c r="U43" s="94">
        <f t="shared" si="8"/>
        <v>47.520889999999994</v>
      </c>
      <c r="V43" s="95">
        <f t="shared" si="9"/>
        <v>37.718390000000007</v>
      </c>
      <c r="W43" s="96">
        <v>4.5899497319554143</v>
      </c>
      <c r="X43" s="96">
        <v>4.7634428515558325</v>
      </c>
      <c r="Y43" s="96">
        <v>4.4986906915920439</v>
      </c>
      <c r="Z43" s="96">
        <v>4.509040589645128</v>
      </c>
      <c r="AA43" s="96">
        <v>4.3819110709208795</v>
      </c>
      <c r="AB43" s="96">
        <v>4.6208607195580136</v>
      </c>
      <c r="AC43" s="96">
        <v>4.5542079315739699</v>
      </c>
      <c r="AD43" s="96">
        <v>4.8556115041889747</v>
      </c>
      <c r="AE43" s="96">
        <v>4.1190271412174031</v>
      </c>
      <c r="AF43" s="96">
        <f t="shared" si="10"/>
        <v>4.8654360234133591</v>
      </c>
      <c r="AG43" s="96">
        <f t="shared" si="11"/>
        <v>4.658674738066944</v>
      </c>
      <c r="AH43" s="96">
        <f t="shared" si="12"/>
        <v>4.6126917206560467</v>
      </c>
      <c r="AI43" s="96">
        <f t="shared" si="13"/>
        <v>5.1975440371735431</v>
      </c>
      <c r="AJ43" s="96">
        <f t="shared" si="14"/>
        <v>4.5703610419221787</v>
      </c>
      <c r="AK43" s="127"/>
      <c r="AL43" s="13"/>
      <c r="AM43" s="13"/>
      <c r="AN43" s="13"/>
      <c r="AO43" s="13"/>
      <c r="AP43" s="13"/>
      <c r="AQ43" s="13"/>
      <c r="AR43" s="8">
        <f t="shared" si="15"/>
        <v>4.6605304925032724</v>
      </c>
      <c r="AS43" s="8">
        <f t="shared" si="16"/>
        <v>4.9668660678818721</v>
      </c>
      <c r="AT43" s="8">
        <f t="shared" si="17"/>
        <v>4.8371835180275022</v>
      </c>
      <c r="AU43" s="8">
        <f t="shared" si="18"/>
        <v>5.1551291590232315</v>
      </c>
      <c r="AV43" s="8">
        <f t="shared" si="19"/>
        <v>4.9049273093589694</v>
      </c>
      <c r="AW43" s="8"/>
      <c r="AX43" s="8">
        <f t="shared" si="20"/>
        <v>4.5924233879173064</v>
      </c>
      <c r="AY43" s="8">
        <f t="shared" si="21"/>
        <v>4.652615557152683</v>
      </c>
      <c r="AZ43" s="8">
        <f t="shared" si="22"/>
        <v>4.624066516922106</v>
      </c>
      <c r="BA43" s="8">
        <v>4.5940914858537552</v>
      </c>
      <c r="BB43" s="8">
        <f t="shared" si="23"/>
        <v>4.511923036090665</v>
      </c>
      <c r="BC43" s="8">
        <v>4.5169555389047167</v>
      </c>
      <c r="BD43" s="8">
        <f t="shared" si="24"/>
        <v>4.589822993114141</v>
      </c>
      <c r="BE43" s="5"/>
      <c r="BF43" s="60">
        <f t="shared" si="25"/>
        <v>44.044065000000003</v>
      </c>
      <c r="BG43" s="62">
        <f t="shared" si="26"/>
        <v>38.598585999999997</v>
      </c>
      <c r="BH43" s="62">
        <f t="shared" si="27"/>
        <v>40.982962699999995</v>
      </c>
      <c r="BI43" s="62">
        <f t="shared" si="28"/>
        <v>44.9726493</v>
      </c>
      <c r="BJ43" s="62">
        <f t="shared" si="29"/>
        <v>38.098585999999997</v>
      </c>
      <c r="BK43" s="62">
        <f t="shared" si="30"/>
        <v>45.593920300000001</v>
      </c>
      <c r="BL43" s="62">
        <f t="shared" si="31"/>
        <v>43.305814999999996</v>
      </c>
      <c r="BM43" s="62">
        <f t="shared" si="32"/>
        <v>37.741085999999996</v>
      </c>
      <c r="BN43" s="63">
        <f t="shared" si="33"/>
        <v>40.381085999999996</v>
      </c>
      <c r="BO43" s="50"/>
      <c r="BP43" s="104"/>
      <c r="BX43" s="53">
        <f t="shared" si="40"/>
        <v>2017</v>
      </c>
      <c r="BY43" s="97">
        <f t="shared" si="41"/>
        <v>43040</v>
      </c>
      <c r="BZ43" s="56">
        <f t="shared" si="42"/>
        <v>4.6619588142731185</v>
      </c>
      <c r="CA43" s="56">
        <f t="shared" si="43"/>
        <v>4.511923036090665</v>
      </c>
      <c r="CB43" s="56">
        <v>4.5907751593231421</v>
      </c>
      <c r="CC43" s="56">
        <v>4.513701969265421</v>
      </c>
      <c r="CD43" s="56">
        <v>4.5907751593231421</v>
      </c>
      <c r="CE43" s="56">
        <f t="shared" si="44"/>
        <v>4.542725171306321</v>
      </c>
      <c r="CF43" s="1"/>
      <c r="CG43" s="98">
        <v>-0.75</v>
      </c>
      <c r="CH43" s="99">
        <v>-1</v>
      </c>
      <c r="CI43" s="99">
        <v>-0.5</v>
      </c>
      <c r="CJ43" s="99">
        <v>-0.5</v>
      </c>
      <c r="CK43" s="99">
        <v>2.75</v>
      </c>
      <c r="CL43" s="99">
        <v>0.5</v>
      </c>
      <c r="CM43" s="99">
        <v>-1.0500000000000043</v>
      </c>
      <c r="CN43" s="100">
        <v>-0.32499999999999574</v>
      </c>
      <c r="CO43" s="13"/>
      <c r="CP43" s="101">
        <v>1.0790401919616075</v>
      </c>
      <c r="CQ43" s="102">
        <v>1.0331853629274144</v>
      </c>
      <c r="CR43" s="102">
        <v>1.022987402519496</v>
      </c>
      <c r="CS43" s="102">
        <v>0.97180563887222537</v>
      </c>
      <c r="CT43" s="102">
        <v>1.0704200763775233</v>
      </c>
      <c r="CU43" s="103">
        <v>1.0035468539405548</v>
      </c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</row>
    <row r="44" spans="1:143" ht="12.75" x14ac:dyDescent="0.2">
      <c r="A44" s="3">
        <f t="shared" si="0"/>
        <v>2017</v>
      </c>
      <c r="B44" s="43">
        <v>43070</v>
      </c>
      <c r="C44" s="43">
        <v>43100</v>
      </c>
      <c r="D44" s="44">
        <f t="shared" si="1"/>
        <v>43070</v>
      </c>
      <c r="E44" s="94">
        <v>48.377789999999997</v>
      </c>
      <c r="F44" s="46">
        <v>39.003329999999998</v>
      </c>
      <c r="G44" s="94">
        <v>40.509549999999997</v>
      </c>
      <c r="H44" s="46">
        <v>38.926169999999999</v>
      </c>
      <c r="I44" s="94">
        <v>45.086129999999997</v>
      </c>
      <c r="J44" s="46">
        <v>36.004559999999998</v>
      </c>
      <c r="K44" s="94">
        <v>47.630519999999997</v>
      </c>
      <c r="L44" s="46">
        <v>42.904800000000002</v>
      </c>
      <c r="M44" s="94">
        <v>47.61224</v>
      </c>
      <c r="N44" s="46">
        <v>42.903359999999999</v>
      </c>
      <c r="O44" s="94">
        <f t="shared" si="2"/>
        <v>40.009549999999997</v>
      </c>
      <c r="P44" s="46">
        <f t="shared" si="3"/>
        <v>38.426169999999999</v>
      </c>
      <c r="Q44" s="94">
        <f t="shared" si="4"/>
        <v>40.009549999999997</v>
      </c>
      <c r="R44" s="46">
        <f t="shared" si="5"/>
        <v>38.426169999999999</v>
      </c>
      <c r="S44" s="94">
        <f t="shared" si="6"/>
        <v>43.009549999999997</v>
      </c>
      <c r="T44" s="46">
        <f t="shared" si="7"/>
        <v>39.676169999999999</v>
      </c>
      <c r="U44" s="94">
        <f t="shared" si="8"/>
        <v>46.390599999999999</v>
      </c>
      <c r="V44" s="95">
        <f t="shared" si="9"/>
        <v>39.268329999999999</v>
      </c>
      <c r="W44" s="96">
        <v>4.7672456321714991</v>
      </c>
      <c r="X44" s="96">
        <v>4.8948412874332572</v>
      </c>
      <c r="Y44" s="96">
        <v>4.6690399389724426</v>
      </c>
      <c r="Z44" s="96">
        <v>4.6085315438406367</v>
      </c>
      <c r="AA44" s="96">
        <v>4.4876278989126863</v>
      </c>
      <c r="AB44" s="96">
        <v>4.7228310134008984</v>
      </c>
      <c r="AC44" s="96">
        <v>4.6539431830544995</v>
      </c>
      <c r="AD44" s="96">
        <v>4.9429732755348166</v>
      </c>
      <c r="AE44" s="96">
        <v>4.1394927993969217</v>
      </c>
      <c r="AF44" s="96">
        <f t="shared" si="10"/>
        <v>4.9629369238859615</v>
      </c>
      <c r="AG44" s="96">
        <f t="shared" si="11"/>
        <v>4.7580315291341551</v>
      </c>
      <c r="AH44" s="96">
        <f t="shared" si="12"/>
        <v>4.7107214072058268</v>
      </c>
      <c r="AI44" s="96">
        <f t="shared" si="13"/>
        <v>5.2882349742779597</v>
      </c>
      <c r="AJ44" s="96">
        <f t="shared" si="14"/>
        <v>4.6697149845424164</v>
      </c>
      <c r="AK44" s="127"/>
      <c r="AL44" s="13"/>
      <c r="AM44" s="13"/>
      <c r="AN44" s="13"/>
      <c r="AO44" s="13"/>
      <c r="AP44" s="13"/>
      <c r="AQ44" s="13"/>
      <c r="AR44" s="8">
        <f t="shared" si="15"/>
        <v>4.7618977569412531</v>
      </c>
      <c r="AS44" s="8">
        <f t="shared" si="16"/>
        <v>5.0556573793422261</v>
      </c>
      <c r="AT44" s="8">
        <f t="shared" si="17"/>
        <v>4.9423925843525129</v>
      </c>
      <c r="AU44" s="8">
        <f t="shared" si="18"/>
        <v>5.2472856459158281</v>
      </c>
      <c r="AV44" s="8">
        <f t="shared" si="19"/>
        <v>5.0018083416379548</v>
      </c>
      <c r="AW44" s="8"/>
      <c r="AX44" s="8">
        <f t="shared" si="20"/>
        <v>4.6936555350433835</v>
      </c>
      <c r="AY44" s="8">
        <f t="shared" si="21"/>
        <v>4.7538182476453565</v>
      </c>
      <c r="AZ44" s="8">
        <f t="shared" si="22"/>
        <v>4.72607197816781</v>
      </c>
      <c r="BA44" s="8">
        <v>4.6959252891960395</v>
      </c>
      <c r="BB44" s="8">
        <f t="shared" si="23"/>
        <v>4.6202505573446935</v>
      </c>
      <c r="BC44" s="8">
        <v>4.6171150615438865</v>
      </c>
      <c r="BD44" s="8">
        <f t="shared" si="24"/>
        <v>4.6897636804024474</v>
      </c>
      <c r="BE44" s="5"/>
      <c r="BF44" s="60">
        <f t="shared" si="25"/>
        <v>44.346772199999997</v>
      </c>
      <c r="BG44" s="62">
        <f t="shared" si="26"/>
        <v>39.828696599999994</v>
      </c>
      <c r="BH44" s="62">
        <f t="shared" si="27"/>
        <v>41.181054899999992</v>
      </c>
      <c r="BI44" s="62">
        <f t="shared" si="28"/>
        <v>45.587421599999999</v>
      </c>
      <c r="BJ44" s="62">
        <f t="shared" si="29"/>
        <v>39.328696599999994</v>
      </c>
      <c r="BK44" s="62">
        <f t="shared" si="30"/>
        <v>45.598460399999993</v>
      </c>
      <c r="BL44" s="62">
        <f t="shared" si="31"/>
        <v>43.328023899999991</v>
      </c>
      <c r="BM44" s="62">
        <f t="shared" si="32"/>
        <v>39.328696599999994</v>
      </c>
      <c r="BN44" s="63">
        <f t="shared" si="33"/>
        <v>41.576196599999996</v>
      </c>
      <c r="BO44" s="50"/>
      <c r="BP44" s="104"/>
      <c r="BX44" s="53">
        <f t="shared" si="40"/>
        <v>2017</v>
      </c>
      <c r="BY44" s="97">
        <f t="shared" si="41"/>
        <v>43070</v>
      </c>
      <c r="BZ44" s="56">
        <f t="shared" si="42"/>
        <v>4.8372332739710284</v>
      </c>
      <c r="CA44" s="56">
        <f t="shared" si="43"/>
        <v>4.6202505573446935</v>
      </c>
      <c r="CB44" s="56">
        <v>4.6926089626654264</v>
      </c>
      <c r="CC44" s="56">
        <v>4.6138616746744399</v>
      </c>
      <c r="CD44" s="56">
        <v>4.6926089626654264</v>
      </c>
      <c r="CE44" s="56">
        <f t="shared" si="44"/>
        <v>4.6512194529071076</v>
      </c>
      <c r="CF44" s="1"/>
      <c r="CG44" s="98">
        <v>-0.5</v>
      </c>
      <c r="CH44" s="99">
        <v>-0.5</v>
      </c>
      <c r="CI44" s="99">
        <v>-0.5</v>
      </c>
      <c r="CJ44" s="99">
        <v>-0.5</v>
      </c>
      <c r="CK44" s="99">
        <v>2.5</v>
      </c>
      <c r="CL44" s="99">
        <v>0.75</v>
      </c>
      <c r="CM44" s="99">
        <v>-1.9871899999999982</v>
      </c>
      <c r="CN44" s="100">
        <v>0.26500000000000057</v>
      </c>
      <c r="CO44" s="13"/>
      <c r="CP44" s="101">
        <v>1.0769020189346414</v>
      </c>
      <c r="CQ44" s="102">
        <v>1.0324398311851259</v>
      </c>
      <c r="CR44" s="102">
        <v>1.0221740618227444</v>
      </c>
      <c r="CS44" s="102">
        <v>0.97376525607391373</v>
      </c>
      <c r="CT44" s="102">
        <v>1.069848991588122</v>
      </c>
      <c r="CU44" s="103">
        <v>1.0033889114816321</v>
      </c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</row>
    <row r="45" spans="1:143" ht="12.75" x14ac:dyDescent="0.2">
      <c r="A45" s="3">
        <f t="shared" si="0"/>
        <v>2018</v>
      </c>
      <c r="B45" s="43">
        <v>43101</v>
      </c>
      <c r="C45" s="43">
        <v>43131</v>
      </c>
      <c r="D45" s="44">
        <f t="shared" si="1"/>
        <v>43101</v>
      </c>
      <c r="E45" s="94">
        <v>46.65314</v>
      </c>
      <c r="F45" s="46">
        <v>36.900840000000002</v>
      </c>
      <c r="G45" s="94">
        <v>39.903979999999997</v>
      </c>
      <c r="H45" s="46">
        <v>37.027740000000001</v>
      </c>
      <c r="I45" s="94">
        <v>43.263199999999998</v>
      </c>
      <c r="J45" s="46">
        <v>33.94491</v>
      </c>
      <c r="K45" s="94">
        <v>46.11007</v>
      </c>
      <c r="L45" s="46">
        <v>40.5486</v>
      </c>
      <c r="M45" s="94">
        <v>46.110019999999999</v>
      </c>
      <c r="N45" s="46">
        <v>40.5486</v>
      </c>
      <c r="O45" s="94">
        <f t="shared" si="2"/>
        <v>39.403979999999997</v>
      </c>
      <c r="P45" s="46">
        <f t="shared" si="3"/>
        <v>36.527740000000001</v>
      </c>
      <c r="Q45" s="94">
        <f t="shared" si="4"/>
        <v>39.403979999999997</v>
      </c>
      <c r="R45" s="46">
        <f t="shared" si="5"/>
        <v>36.527740000000001</v>
      </c>
      <c r="S45" s="94">
        <f t="shared" si="6"/>
        <v>41.653979999999997</v>
      </c>
      <c r="T45" s="46">
        <f t="shared" si="7"/>
        <v>35.527740000000001</v>
      </c>
      <c r="U45" s="94">
        <f t="shared" si="8"/>
        <v>45.998640000000002</v>
      </c>
      <c r="V45" s="95">
        <f t="shared" si="9"/>
        <v>36.776030000000006</v>
      </c>
      <c r="W45" s="96">
        <v>4.5501729944922147</v>
      </c>
      <c r="X45" s="96">
        <v>4.6164747415580685</v>
      </c>
      <c r="Y45" s="96">
        <v>4.4384654939237302</v>
      </c>
      <c r="Z45" s="96">
        <v>4.4163951195566167</v>
      </c>
      <c r="AA45" s="96">
        <v>4.27914865635175</v>
      </c>
      <c r="AB45" s="96">
        <v>4.5318054435020709</v>
      </c>
      <c r="AC45" s="96">
        <v>4.4789792688146202</v>
      </c>
      <c r="AD45" s="96">
        <v>4.7140049715642665</v>
      </c>
      <c r="AE45" s="96">
        <v>4.0561229079392715</v>
      </c>
      <c r="AF45" s="96">
        <f t="shared" si="10"/>
        <v>4.7411790714121338</v>
      </c>
      <c r="AG45" s="96">
        <f t="shared" si="11"/>
        <v>4.5581511094096445</v>
      </c>
      <c r="AH45" s="96">
        <f t="shared" si="12"/>
        <v>4.512467643800024</v>
      </c>
      <c r="AI45" s="96">
        <f t="shared" si="13"/>
        <v>5.0441075073646298</v>
      </c>
      <c r="AJ45" s="96">
        <f t="shared" si="14"/>
        <v>4.4939765207080571</v>
      </c>
      <c r="AK45" s="127"/>
      <c r="AL45" s="13"/>
      <c r="AM45" s="13"/>
      <c r="AN45" s="13"/>
      <c r="AO45" s="13"/>
      <c r="AP45" s="13"/>
      <c r="AQ45" s="13"/>
      <c r="AR45" s="8">
        <f t="shared" si="15"/>
        <v>4.5840708291641628</v>
      </c>
      <c r="AS45" s="8">
        <f t="shared" si="16"/>
        <v>4.822942363618524</v>
      </c>
      <c r="AT45" s="8">
        <f t="shared" si="17"/>
        <v>4.7578260465989022</v>
      </c>
      <c r="AU45" s="8">
        <f t="shared" si="18"/>
        <v>5.0057507711231803</v>
      </c>
      <c r="AV45" s="8">
        <f t="shared" si="19"/>
        <v>4.7926475026261919</v>
      </c>
      <c r="AW45" s="8"/>
      <c r="AX45" s="8">
        <f t="shared" si="20"/>
        <v>4.4981565278353859</v>
      </c>
      <c r="AY45" s="8">
        <f t="shared" si="21"/>
        <v>4.5762800292385792</v>
      </c>
      <c r="AZ45" s="8">
        <f t="shared" si="22"/>
        <v>4.534980527580478</v>
      </c>
      <c r="BA45" s="8">
        <v>4.4905888591386951</v>
      </c>
      <c r="BB45" s="8">
        <f t="shared" si="23"/>
        <v>4.4066228879513787</v>
      </c>
      <c r="BC45" s="8">
        <v>4.4151546305281952</v>
      </c>
      <c r="BD45" s="8">
        <f t="shared" si="24"/>
        <v>4.4967587338589814</v>
      </c>
      <c r="BE45" s="5"/>
      <c r="BF45" s="60">
        <f t="shared" si="25"/>
        <v>42.459651000000001</v>
      </c>
      <c r="BG45" s="62">
        <f t="shared" si="26"/>
        <v>38.667196799999999</v>
      </c>
      <c r="BH45" s="62">
        <f t="shared" si="27"/>
        <v>39.256335299999996</v>
      </c>
      <c r="BI45" s="62">
        <f t="shared" si="28"/>
        <v>43.718609399999998</v>
      </c>
      <c r="BJ45" s="62">
        <f t="shared" si="29"/>
        <v>38.167196799999999</v>
      </c>
      <c r="BK45" s="62">
        <f t="shared" si="30"/>
        <v>43.718637900000004</v>
      </c>
      <c r="BL45" s="62">
        <f t="shared" si="31"/>
        <v>42.032917699999999</v>
      </c>
      <c r="BM45" s="62">
        <f t="shared" si="32"/>
        <v>38.167196799999999</v>
      </c>
      <c r="BN45" s="63">
        <f t="shared" si="33"/>
        <v>39.019696799999998</v>
      </c>
      <c r="BO45" s="50"/>
      <c r="BP45" s="104"/>
      <c r="BX45" s="53">
        <f t="shared" si="40"/>
        <v>2018</v>
      </c>
      <c r="BY45" s="97">
        <f t="shared" si="41"/>
        <v>43101</v>
      </c>
      <c r="BZ45" s="56">
        <f t="shared" si="42"/>
        <v>4.5999923592177492</v>
      </c>
      <c r="CA45" s="56">
        <f t="shared" si="43"/>
        <v>4.4066228879513787</v>
      </c>
      <c r="CB45" s="56">
        <v>4.487272532608082</v>
      </c>
      <c r="CC45" s="56">
        <v>4.4119008751238695</v>
      </c>
      <c r="CD45" s="56">
        <v>4.487272532608082</v>
      </c>
      <c r="CE45" s="56">
        <f t="shared" si="44"/>
        <v>4.4372629231852931</v>
      </c>
      <c r="CF45" s="6"/>
      <c r="CG45" s="98">
        <v>-0.5</v>
      </c>
      <c r="CH45" s="99">
        <v>-0.5</v>
      </c>
      <c r="CI45" s="99">
        <v>-0.5</v>
      </c>
      <c r="CJ45" s="99">
        <v>-0.5</v>
      </c>
      <c r="CK45" s="99">
        <v>1.75</v>
      </c>
      <c r="CL45" s="99">
        <v>-1.5</v>
      </c>
      <c r="CM45" s="99">
        <v>-0.65449999999999875</v>
      </c>
      <c r="CN45" s="100">
        <v>-0.12480999999999653</v>
      </c>
      <c r="CO45" s="13"/>
      <c r="CP45" s="101">
        <v>1.07354051054384</v>
      </c>
      <c r="CQ45" s="102">
        <v>1.0320976692563819</v>
      </c>
      <c r="CR45" s="102">
        <v>1.0217536071032187</v>
      </c>
      <c r="CS45" s="102">
        <v>0.96892341842397345</v>
      </c>
      <c r="CT45" s="102">
        <v>1.070025920165889</v>
      </c>
      <c r="CU45" s="103">
        <v>1.0033483637662395</v>
      </c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</row>
    <row r="46" spans="1:143" ht="12.75" x14ac:dyDescent="0.2">
      <c r="A46" s="3">
        <f t="shared" si="0"/>
        <v>2018</v>
      </c>
      <c r="B46" s="43">
        <v>43132</v>
      </c>
      <c r="C46" s="43">
        <v>43159</v>
      </c>
      <c r="D46" s="44">
        <f t="shared" si="1"/>
        <v>43132</v>
      </c>
      <c r="E46" s="94">
        <v>43.988480000000003</v>
      </c>
      <c r="F46" s="46">
        <v>36.598799999999997</v>
      </c>
      <c r="G46" s="94">
        <v>39.829039999999999</v>
      </c>
      <c r="H46" s="46">
        <v>37.076000000000001</v>
      </c>
      <c r="I46" s="94">
        <v>40.596490000000003</v>
      </c>
      <c r="J46" s="46">
        <v>33.53349</v>
      </c>
      <c r="K46" s="94">
        <v>45.591679999999997</v>
      </c>
      <c r="L46" s="46">
        <v>40.301139999999997</v>
      </c>
      <c r="M46" s="94">
        <v>45.137340000000002</v>
      </c>
      <c r="N46" s="46">
        <v>40.261110000000002</v>
      </c>
      <c r="O46" s="94">
        <f t="shared" si="2"/>
        <v>38.829039999999999</v>
      </c>
      <c r="P46" s="46">
        <f t="shared" si="3"/>
        <v>35.826000000000001</v>
      </c>
      <c r="Q46" s="94">
        <f t="shared" si="4"/>
        <v>39.829039999999999</v>
      </c>
      <c r="R46" s="46">
        <f t="shared" si="5"/>
        <v>36.576000000000001</v>
      </c>
      <c r="S46" s="94">
        <f t="shared" si="6"/>
        <v>42.329039999999999</v>
      </c>
      <c r="T46" s="46">
        <f t="shared" si="7"/>
        <v>39.326000000000001</v>
      </c>
      <c r="U46" s="94">
        <f t="shared" si="8"/>
        <v>43.314980000000006</v>
      </c>
      <c r="V46" s="95">
        <f t="shared" si="9"/>
        <v>36.795049999999996</v>
      </c>
      <c r="W46" s="96">
        <v>4.5762453673431729</v>
      </c>
      <c r="X46" s="96">
        <v>4.6098640429277067</v>
      </c>
      <c r="Y46" s="96">
        <v>4.4320363649621859</v>
      </c>
      <c r="Z46" s="96">
        <v>4.3778958083589554</v>
      </c>
      <c r="AA46" s="96">
        <v>4.2608658468969205</v>
      </c>
      <c r="AB46" s="96">
        <v>4.4923216037236608</v>
      </c>
      <c r="AC46" s="96">
        <v>4.4402192389707702</v>
      </c>
      <c r="AD46" s="96">
        <v>4.671753140780134</v>
      </c>
      <c r="AE46" s="96">
        <v>4.0790986028328691</v>
      </c>
      <c r="AF46" s="96">
        <f t="shared" si="10"/>
        <v>4.7004108771547468</v>
      </c>
      <c r="AG46" s="96">
        <f t="shared" si="11"/>
        <v>4.5186243370170525</v>
      </c>
      <c r="AH46" s="96">
        <f t="shared" si="12"/>
        <v>4.473372751918399</v>
      </c>
      <c r="AI46" s="96">
        <f t="shared" si="13"/>
        <v>5.0005982656956363</v>
      </c>
      <c r="AJ46" s="96">
        <f t="shared" si="14"/>
        <v>4.4551396647384989</v>
      </c>
      <c r="AK46" s="127"/>
      <c r="AL46" s="13"/>
      <c r="AM46" s="13"/>
      <c r="AN46" s="13"/>
      <c r="AO46" s="13"/>
      <c r="AP46" s="13"/>
      <c r="AQ46" s="13"/>
      <c r="AR46" s="8">
        <f t="shared" si="15"/>
        <v>4.5446765514491005</v>
      </c>
      <c r="AS46" s="8">
        <f t="shared" si="16"/>
        <v>4.7799991470476</v>
      </c>
      <c r="AT46" s="8">
        <f t="shared" si="17"/>
        <v>4.7169387325342553</v>
      </c>
      <c r="AU46" s="8">
        <f t="shared" si="18"/>
        <v>4.9611800140304512</v>
      </c>
      <c r="AV46" s="8">
        <f t="shared" si="19"/>
        <v>4.750698611265352</v>
      </c>
      <c r="AW46" s="8"/>
      <c r="AX46" s="8">
        <f t="shared" si="20"/>
        <v>4.4589834395186774</v>
      </c>
      <c r="AY46" s="8">
        <f t="shared" si="21"/>
        <v>4.5369497097623235</v>
      </c>
      <c r="AZ46" s="8">
        <f t="shared" si="22"/>
        <v>4.4954830706588202</v>
      </c>
      <c r="BA46" s="8">
        <v>4.45140756610403</v>
      </c>
      <c r="BB46" s="8">
        <f t="shared" si="23"/>
        <v>4.3878885817162834</v>
      </c>
      <c r="BC46" s="8">
        <v>4.3766175291145633</v>
      </c>
      <c r="BD46" s="8">
        <f t="shared" si="24"/>
        <v>4.4580853926257715</v>
      </c>
      <c r="BE46" s="5"/>
      <c r="BF46" s="60">
        <f t="shared" si="25"/>
        <v>40.810917599999996</v>
      </c>
      <c r="BG46" s="62">
        <f t="shared" si="26"/>
        <v>38.645232799999995</v>
      </c>
      <c r="BH46" s="62">
        <f t="shared" si="27"/>
        <v>37.559399999999997</v>
      </c>
      <c r="BI46" s="62">
        <f t="shared" si="28"/>
        <v>43.040561100000005</v>
      </c>
      <c r="BJ46" s="62">
        <f t="shared" si="29"/>
        <v>38.430232799999999</v>
      </c>
      <c r="BK46" s="62">
        <f t="shared" si="30"/>
        <v>43.316747799999995</v>
      </c>
      <c r="BL46" s="62">
        <f t="shared" si="31"/>
        <v>40.511410099999999</v>
      </c>
      <c r="BM46" s="62">
        <f t="shared" si="32"/>
        <v>37.537732800000001</v>
      </c>
      <c r="BN46" s="63">
        <f t="shared" si="33"/>
        <v>41.037732800000001</v>
      </c>
      <c r="BO46" s="50"/>
      <c r="BP46" s="104"/>
      <c r="BX46" s="53">
        <f t="shared" si="40"/>
        <v>2018</v>
      </c>
      <c r="BY46" s="97">
        <f t="shared" si="41"/>
        <v>43132</v>
      </c>
      <c r="BZ46" s="56">
        <f t="shared" si="42"/>
        <v>4.5933773484537364</v>
      </c>
      <c r="CA46" s="56">
        <f t="shared" si="43"/>
        <v>4.3878885817162834</v>
      </c>
      <c r="CB46" s="56">
        <v>4.4480912395734169</v>
      </c>
      <c r="CC46" s="56">
        <v>4.3733637033882147</v>
      </c>
      <c r="CD46" s="56">
        <v>4.4480912395734169</v>
      </c>
      <c r="CE46" s="56">
        <f t="shared" si="44"/>
        <v>4.4184997771930625</v>
      </c>
      <c r="CF46" s="1"/>
      <c r="CG46" s="98">
        <v>-1</v>
      </c>
      <c r="CH46" s="99">
        <v>-1.25</v>
      </c>
      <c r="CI46" s="99">
        <v>0</v>
      </c>
      <c r="CJ46" s="99">
        <v>-0.5</v>
      </c>
      <c r="CK46" s="99">
        <v>2.5</v>
      </c>
      <c r="CL46" s="99">
        <v>2.25</v>
      </c>
      <c r="CM46" s="99">
        <v>-0.6734999999999971</v>
      </c>
      <c r="CN46" s="100">
        <v>0.19624999999999915</v>
      </c>
      <c r="CO46" s="13"/>
      <c r="CP46" s="101">
        <v>1.0736689685898864</v>
      </c>
      <c r="CQ46" s="102">
        <v>1.0321452439296057</v>
      </c>
      <c r="CR46" s="102">
        <v>1.0218088661171754</v>
      </c>
      <c r="CS46" s="102">
        <v>0.97326798841612827</v>
      </c>
      <c r="CT46" s="102">
        <v>1.0703900901879821</v>
      </c>
      <c r="CU46" s="103">
        <v>1.0033602903290846</v>
      </c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</row>
    <row r="47" spans="1:143" ht="12.75" x14ac:dyDescent="0.2">
      <c r="A47" s="3">
        <f t="shared" si="0"/>
        <v>2018</v>
      </c>
      <c r="B47" s="43">
        <v>43160</v>
      </c>
      <c r="C47" s="43">
        <v>43190</v>
      </c>
      <c r="D47" s="44">
        <f t="shared" si="1"/>
        <v>43160</v>
      </c>
      <c r="E47" s="94">
        <v>38.239780000000003</v>
      </c>
      <c r="F47" s="46">
        <v>33.374409999999997</v>
      </c>
      <c r="G47" s="94">
        <v>39.714199999999998</v>
      </c>
      <c r="H47" s="46">
        <v>36.222920000000002</v>
      </c>
      <c r="I47" s="94">
        <v>35.098190000000002</v>
      </c>
      <c r="J47" s="46">
        <v>30.44689</v>
      </c>
      <c r="K47" s="94">
        <v>42.275669999999998</v>
      </c>
      <c r="L47" s="46">
        <v>37.98386</v>
      </c>
      <c r="M47" s="94">
        <v>42.21302</v>
      </c>
      <c r="N47" s="46">
        <v>38.06841</v>
      </c>
      <c r="O47" s="94">
        <f t="shared" si="2"/>
        <v>38.714199999999998</v>
      </c>
      <c r="P47" s="46">
        <f t="shared" si="3"/>
        <v>34.722920000000002</v>
      </c>
      <c r="Q47" s="94">
        <f t="shared" si="4"/>
        <v>39.714199999999998</v>
      </c>
      <c r="R47" s="46">
        <f t="shared" si="5"/>
        <v>35.722920000000002</v>
      </c>
      <c r="S47" s="94">
        <f t="shared" si="6"/>
        <v>41.964199999999998</v>
      </c>
      <c r="T47" s="46">
        <f t="shared" si="7"/>
        <v>38.222920000000002</v>
      </c>
      <c r="U47" s="94">
        <f t="shared" si="8"/>
        <v>37.490280000000006</v>
      </c>
      <c r="V47" s="95">
        <f t="shared" si="9"/>
        <v>33.891719999999999</v>
      </c>
      <c r="W47" s="96">
        <v>4.4382346171665628</v>
      </c>
      <c r="X47" s="96">
        <v>4.5259277441245409</v>
      </c>
      <c r="Y47" s="96">
        <v>4.3173040784054075</v>
      </c>
      <c r="Z47" s="96">
        <v>4.343471008893335</v>
      </c>
      <c r="AA47" s="96">
        <v>4.2208295189200644</v>
      </c>
      <c r="AB47" s="96">
        <v>4.457158517558188</v>
      </c>
      <c r="AC47" s="96">
        <v>4.4055604098749628</v>
      </c>
      <c r="AD47" s="96">
        <v>4.5404780507673985</v>
      </c>
      <c r="AE47" s="96">
        <v>4.0557413424250246</v>
      </c>
      <c r="AF47" s="96">
        <f t="shared" si="10"/>
        <v>4.6657728445430893</v>
      </c>
      <c r="AG47" s="96">
        <f t="shared" si="11"/>
        <v>4.4839690998067132</v>
      </c>
      <c r="AH47" s="96">
        <f t="shared" si="12"/>
        <v>4.4391313710724853</v>
      </c>
      <c r="AI47" s="96">
        <f t="shared" si="13"/>
        <v>4.860523208500573</v>
      </c>
      <c r="AJ47" s="96">
        <f t="shared" si="14"/>
        <v>4.4205711781259449</v>
      </c>
      <c r="AK47" s="127"/>
      <c r="AL47" s="13"/>
      <c r="AM47" s="13"/>
      <c r="AN47" s="13"/>
      <c r="AO47" s="13"/>
      <c r="AP47" s="13"/>
      <c r="AQ47" s="13"/>
      <c r="AR47" s="8">
        <f t="shared" si="15"/>
        <v>4.5094505842819013</v>
      </c>
      <c r="AS47" s="8">
        <f t="shared" si="16"/>
        <v>4.6465759434570568</v>
      </c>
      <c r="AT47" s="8">
        <f t="shared" si="17"/>
        <v>4.680377707270285</v>
      </c>
      <c r="AU47" s="8">
        <f t="shared" si="18"/>
        <v>4.8227000939726175</v>
      </c>
      <c r="AV47" s="8">
        <f t="shared" si="19"/>
        <v>4.6647760822454654</v>
      </c>
      <c r="AW47" s="8"/>
      <c r="AX47" s="8">
        <f t="shared" si="20"/>
        <v>4.4239561710351403</v>
      </c>
      <c r="AY47" s="8">
        <f t="shared" si="21"/>
        <v>4.5017809334093988</v>
      </c>
      <c r="AZ47" s="8">
        <f t="shared" si="22"/>
        <v>4.4603078574868542</v>
      </c>
      <c r="BA47" s="8">
        <v>4.416160173977155</v>
      </c>
      <c r="BB47" s="8">
        <f t="shared" si="23"/>
        <v>4.3468635504867965</v>
      </c>
      <c r="BC47" s="8">
        <v>4.3419496501408483</v>
      </c>
      <c r="BD47" s="8">
        <f t="shared" si="24"/>
        <v>4.4235049813092262</v>
      </c>
      <c r="BE47" s="5"/>
      <c r="BF47" s="60">
        <f t="shared" si="25"/>
        <v>36.147670899999994</v>
      </c>
      <c r="BG47" s="62">
        <f t="shared" si="26"/>
        <v>38.212949600000002</v>
      </c>
      <c r="BH47" s="62">
        <f t="shared" si="27"/>
        <v>33.098130999999995</v>
      </c>
      <c r="BI47" s="62">
        <f t="shared" si="28"/>
        <v>40.430837699999998</v>
      </c>
      <c r="BJ47" s="62">
        <f t="shared" si="29"/>
        <v>37.997949599999998</v>
      </c>
      <c r="BK47" s="62">
        <f t="shared" si="30"/>
        <v>40.430191699999995</v>
      </c>
      <c r="BL47" s="62">
        <f t="shared" si="31"/>
        <v>35.942899199999999</v>
      </c>
      <c r="BM47" s="62">
        <f t="shared" si="32"/>
        <v>36.997949599999998</v>
      </c>
      <c r="BN47" s="63">
        <f t="shared" si="33"/>
        <v>40.3554496</v>
      </c>
      <c r="BO47" s="50"/>
      <c r="BP47" s="104"/>
      <c r="BX47" s="53">
        <f t="shared" si="40"/>
        <v>2018</v>
      </c>
      <c r="BY47" s="97">
        <f t="shared" si="41"/>
        <v>43160</v>
      </c>
      <c r="BZ47" s="56">
        <f t="shared" si="42"/>
        <v>4.4753278715972913</v>
      </c>
      <c r="CA47" s="56">
        <f t="shared" si="43"/>
        <v>4.3468635504867965</v>
      </c>
      <c r="CB47" s="56">
        <v>4.4128438474465419</v>
      </c>
      <c r="CC47" s="56">
        <v>4.3386957611529855</v>
      </c>
      <c r="CD47" s="56">
        <v>4.4128438474465419</v>
      </c>
      <c r="CE47" s="56">
        <f t="shared" si="44"/>
        <v>4.377411591666732</v>
      </c>
      <c r="CF47" s="1"/>
      <c r="CG47" s="98">
        <v>-1</v>
      </c>
      <c r="CH47" s="99">
        <v>-1.5</v>
      </c>
      <c r="CI47" s="99">
        <v>0</v>
      </c>
      <c r="CJ47" s="99">
        <v>-0.5</v>
      </c>
      <c r="CK47" s="99">
        <v>2.25</v>
      </c>
      <c r="CL47" s="99">
        <v>2</v>
      </c>
      <c r="CM47" s="99">
        <v>-0.74949999999999761</v>
      </c>
      <c r="CN47" s="100">
        <v>0.51731000000000193</v>
      </c>
      <c r="CO47" s="13"/>
      <c r="CP47" s="101">
        <v>1.0742037497176418</v>
      </c>
      <c r="CQ47" s="102">
        <v>1.0323469618251637</v>
      </c>
      <c r="CR47" s="102">
        <v>1.022023943980122</v>
      </c>
      <c r="CS47" s="102">
        <v>0.97176417438445895</v>
      </c>
      <c r="CT47" s="102">
        <v>1.0704871060171919</v>
      </c>
      <c r="CU47" s="103">
        <v>1.0034072324186807</v>
      </c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</row>
    <row r="48" spans="1:143" ht="12.75" x14ac:dyDescent="0.2">
      <c r="A48" s="3">
        <f t="shared" si="0"/>
        <v>2018</v>
      </c>
      <c r="B48" s="43">
        <v>43191</v>
      </c>
      <c r="C48" s="43">
        <v>43220</v>
      </c>
      <c r="D48" s="44">
        <f t="shared" si="1"/>
        <v>43191</v>
      </c>
      <c r="E48" s="94">
        <v>38.545999999999999</v>
      </c>
      <c r="F48" s="46">
        <v>33.375630000000001</v>
      </c>
      <c r="G48" s="94">
        <v>40.817450000000001</v>
      </c>
      <c r="H48" s="46">
        <v>36.075609999999998</v>
      </c>
      <c r="I48" s="94">
        <v>35.390929999999997</v>
      </c>
      <c r="J48" s="46">
        <v>30.448060000000002</v>
      </c>
      <c r="K48" s="94">
        <v>45.21443</v>
      </c>
      <c r="L48" s="46">
        <v>39.160310000000003</v>
      </c>
      <c r="M48" s="94">
        <v>43.541449999999998</v>
      </c>
      <c r="N48" s="46">
        <v>38.65916</v>
      </c>
      <c r="O48" s="94">
        <f t="shared" si="2"/>
        <v>39.567450000000001</v>
      </c>
      <c r="P48" s="46">
        <f t="shared" si="3"/>
        <v>35.075609999999998</v>
      </c>
      <c r="Q48" s="94">
        <f t="shared" si="4"/>
        <v>37.817450000000001</v>
      </c>
      <c r="R48" s="46">
        <f t="shared" si="5"/>
        <v>35.325609999999998</v>
      </c>
      <c r="S48" s="94">
        <f t="shared" si="6"/>
        <v>43.067450000000001</v>
      </c>
      <c r="T48" s="46">
        <f t="shared" si="7"/>
        <v>34.075609999999998</v>
      </c>
      <c r="U48" s="94">
        <f t="shared" si="8"/>
        <v>37.231999999999999</v>
      </c>
      <c r="V48" s="95">
        <f t="shared" si="9"/>
        <v>37.049750000000003</v>
      </c>
      <c r="W48" s="96">
        <v>4.3701274621912951</v>
      </c>
      <c r="X48" s="96">
        <v>4.4308222704376607</v>
      </c>
      <c r="Y48" s="96">
        <v>4.2090139871240186</v>
      </c>
      <c r="Z48" s="96">
        <v>4.2492462390492767</v>
      </c>
      <c r="AA48" s="96">
        <v>3.973699656644285</v>
      </c>
      <c r="AB48" s="96">
        <v>4.3543618185337047</v>
      </c>
      <c r="AC48" s="96">
        <v>4.303396056760894</v>
      </c>
      <c r="AD48" s="96">
        <v>4.4351833784704846</v>
      </c>
      <c r="AE48" s="96">
        <v>3.9511133529504945</v>
      </c>
      <c r="AF48" s="96">
        <f t="shared" si="10"/>
        <v>4.5815978092116048</v>
      </c>
      <c r="AG48" s="96">
        <f t="shared" si="11"/>
        <v>4.3930603591737283</v>
      </c>
      <c r="AH48" s="96">
        <f t="shared" si="12"/>
        <v>4.3497147621723276</v>
      </c>
      <c r="AI48" s="96">
        <f t="shared" si="13"/>
        <v>4.7295198444745701</v>
      </c>
      <c r="AJ48" s="96">
        <f t="shared" si="14"/>
        <v>4.3194927454176719</v>
      </c>
      <c r="AK48" s="127"/>
      <c r="AL48" s="13"/>
      <c r="AM48" s="13"/>
      <c r="AN48" s="13"/>
      <c r="AO48" s="13"/>
      <c r="AP48" s="13"/>
      <c r="AQ48" s="13"/>
      <c r="AR48" s="8">
        <f t="shared" si="15"/>
        <v>4.4056144697234405</v>
      </c>
      <c r="AS48" s="8">
        <f t="shared" si="16"/>
        <v>4.5395582868894033</v>
      </c>
      <c r="AT48" s="8">
        <f t="shared" si="17"/>
        <v>4.5726062218298704</v>
      </c>
      <c r="AU48" s="8">
        <f t="shared" si="18"/>
        <v>4.711626486628087</v>
      </c>
      <c r="AV48" s="8">
        <f t="shared" si="19"/>
        <v>4.5573513662677003</v>
      </c>
      <c r="AW48" s="8"/>
      <c r="AX48" s="8">
        <f t="shared" si="20"/>
        <v>4.328082371845011</v>
      </c>
      <c r="AY48" s="8">
        <f t="shared" si="21"/>
        <v>4.3981134010765031</v>
      </c>
      <c r="AZ48" s="8">
        <f t="shared" si="22"/>
        <v>4.3574757060498408</v>
      </c>
      <c r="BA48" s="8">
        <v>4.3184070898929043</v>
      </c>
      <c r="BB48" s="8">
        <f t="shared" si="23"/>
        <v>4.0936307784038171</v>
      </c>
      <c r="BC48" s="8">
        <v>4.2458037544064435</v>
      </c>
      <c r="BD48" s="8">
        <f t="shared" si="24"/>
        <v>4.3288542833242358</v>
      </c>
      <c r="BE48" s="5"/>
      <c r="BF48" s="60">
        <f t="shared" si="25"/>
        <v>36.322740899999999</v>
      </c>
      <c r="BG48" s="62">
        <f t="shared" si="26"/>
        <v>38.778458799999996</v>
      </c>
      <c r="BH48" s="62">
        <f t="shared" si="27"/>
        <v>33.265495899999998</v>
      </c>
      <c r="BI48" s="62">
        <f t="shared" si="28"/>
        <v>41.442065299999996</v>
      </c>
      <c r="BJ48" s="62">
        <f t="shared" si="29"/>
        <v>36.745958799999997</v>
      </c>
      <c r="BK48" s="62">
        <f t="shared" si="30"/>
        <v>42.611158399999994</v>
      </c>
      <c r="BL48" s="62">
        <f t="shared" si="31"/>
        <v>37.153632500000001</v>
      </c>
      <c r="BM48" s="62">
        <f t="shared" si="32"/>
        <v>37.635958799999997</v>
      </c>
      <c r="BN48" s="63">
        <f t="shared" si="33"/>
        <v>39.200958799999995</v>
      </c>
      <c r="BO48" s="50"/>
      <c r="BP48" s="104"/>
      <c r="BX48" s="53">
        <f t="shared" si="40"/>
        <v>2018</v>
      </c>
      <c r="BY48" s="97">
        <f t="shared" si="41"/>
        <v>43191</v>
      </c>
      <c r="BZ48" s="56">
        <f t="shared" si="42"/>
        <v>4.3639068495977149</v>
      </c>
      <c r="CA48" s="56">
        <f t="shared" si="43"/>
        <v>4.0936307784038171</v>
      </c>
      <c r="CB48" s="56">
        <v>4.3150907633622921</v>
      </c>
      <c r="CC48" s="56">
        <v>4.2425496899727477</v>
      </c>
      <c r="CD48" s="56">
        <v>4.3150907633622921</v>
      </c>
      <c r="CE48" s="56">
        <f t="shared" si="44"/>
        <v>4.1237889908089951</v>
      </c>
      <c r="CF48" s="1"/>
      <c r="CG48" s="98">
        <v>-1.25</v>
      </c>
      <c r="CH48" s="99">
        <v>-1</v>
      </c>
      <c r="CI48" s="99">
        <v>-3</v>
      </c>
      <c r="CJ48" s="99">
        <v>-0.75</v>
      </c>
      <c r="CK48" s="99">
        <v>2.25</v>
      </c>
      <c r="CL48" s="99">
        <v>-2</v>
      </c>
      <c r="CM48" s="99">
        <v>-1.3140000000000001</v>
      </c>
      <c r="CN48" s="100">
        <v>3.6741200000000021</v>
      </c>
      <c r="CO48" s="13"/>
      <c r="CP48" s="101">
        <v>1.0782142411772042</v>
      </c>
      <c r="CQ48" s="102">
        <v>1.0338446190298043</v>
      </c>
      <c r="CR48" s="102">
        <v>1.0236438458660682</v>
      </c>
      <c r="CS48" s="102">
        <v>0.93515400922808323</v>
      </c>
      <c r="CT48" s="102">
        <v>1.066363990141393</v>
      </c>
      <c r="CU48" s="103">
        <v>1.0037404618223529</v>
      </c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</row>
    <row r="49" spans="1:143" ht="12.75" x14ac:dyDescent="0.2">
      <c r="A49" s="3">
        <f t="shared" si="0"/>
        <v>2018</v>
      </c>
      <c r="B49" s="43">
        <v>43221</v>
      </c>
      <c r="C49" s="43">
        <v>43251</v>
      </c>
      <c r="D49" s="44">
        <f t="shared" si="1"/>
        <v>43221</v>
      </c>
      <c r="E49" s="94">
        <v>32.64931</v>
      </c>
      <c r="F49" s="46">
        <v>28.63156</v>
      </c>
      <c r="G49" s="94">
        <v>39.05941</v>
      </c>
      <c r="H49" s="46">
        <v>34.857460000000003</v>
      </c>
      <c r="I49" s="94">
        <v>29.753689999999999</v>
      </c>
      <c r="J49" s="46">
        <v>25.91273</v>
      </c>
      <c r="K49" s="94">
        <v>38.894069999999999</v>
      </c>
      <c r="L49" s="46">
        <v>35.605690000000003</v>
      </c>
      <c r="M49" s="94">
        <v>40.342230000000001</v>
      </c>
      <c r="N49" s="46">
        <v>36.435549999999999</v>
      </c>
      <c r="O49" s="94">
        <f t="shared" si="2"/>
        <v>38.05941</v>
      </c>
      <c r="P49" s="46">
        <f t="shared" si="3"/>
        <v>33.357460000000003</v>
      </c>
      <c r="Q49" s="94">
        <f t="shared" si="4"/>
        <v>38.05941</v>
      </c>
      <c r="R49" s="46">
        <f t="shared" si="5"/>
        <v>33.857460000000003</v>
      </c>
      <c r="S49" s="94">
        <f t="shared" si="6"/>
        <v>41.80941</v>
      </c>
      <c r="T49" s="46">
        <f t="shared" si="7"/>
        <v>32.857460000000003</v>
      </c>
      <c r="U49" s="94">
        <f t="shared" si="8"/>
        <v>34.246310000000001</v>
      </c>
      <c r="V49" s="95">
        <f t="shared" si="9"/>
        <v>33.238869999999999</v>
      </c>
      <c r="W49" s="96">
        <v>4.4024820728752996</v>
      </c>
      <c r="X49" s="96">
        <v>4.4838001792187452</v>
      </c>
      <c r="Y49" s="96">
        <v>4.2336148407881762</v>
      </c>
      <c r="Z49" s="96">
        <v>4.2612109021605624</v>
      </c>
      <c r="AA49" s="96">
        <v>3.9807616338244669</v>
      </c>
      <c r="AB49" s="96">
        <v>4.3719386146947468</v>
      </c>
      <c r="AC49" s="96">
        <v>4.2797155533460041</v>
      </c>
      <c r="AD49" s="96">
        <v>4.1977313954357367</v>
      </c>
      <c r="AE49" s="96">
        <v>3.9608394579086541</v>
      </c>
      <c r="AF49" s="96">
        <f t="shared" si="10"/>
        <v>4.5972106986478467</v>
      </c>
      <c r="AG49" s="96">
        <f t="shared" si="11"/>
        <v>4.4063973310760947</v>
      </c>
      <c r="AH49" s="96">
        <f t="shared" si="12"/>
        <v>4.3630355595872068</v>
      </c>
      <c r="AI49" s="96">
        <f t="shared" si="13"/>
        <v>4.4764440483280792</v>
      </c>
      <c r="AJ49" s="96">
        <f t="shared" si="14"/>
        <v>4.295699750671881</v>
      </c>
      <c r="AK49" s="127"/>
      <c r="AL49" s="13"/>
      <c r="AM49" s="13"/>
      <c r="AN49" s="13"/>
      <c r="AO49" s="13"/>
      <c r="AP49" s="13"/>
      <c r="AQ49" s="13"/>
      <c r="AR49" s="8">
        <f t="shared" si="15"/>
        <v>4.3815464715377619</v>
      </c>
      <c r="AS49" s="8">
        <f t="shared" si="16"/>
        <v>4.2982207698299995</v>
      </c>
      <c r="AT49" s="8">
        <f t="shared" si="17"/>
        <v>4.5476260506526502</v>
      </c>
      <c r="AU49" s="8">
        <f t="shared" si="18"/>
        <v>4.4611423191821844</v>
      </c>
      <c r="AV49" s="8">
        <f t="shared" si="19"/>
        <v>4.422133902800649</v>
      </c>
      <c r="AW49" s="8"/>
      <c r="AX49" s="8">
        <f t="shared" si="20"/>
        <v>4.3402564287348016</v>
      </c>
      <c r="AY49" s="8">
        <f t="shared" si="21"/>
        <v>4.3740844782810795</v>
      </c>
      <c r="AZ49" s="8">
        <f t="shared" si="22"/>
        <v>4.3750585640770163</v>
      </c>
      <c r="BA49" s="8">
        <v>4.3302311035911467</v>
      </c>
      <c r="BB49" s="8">
        <f t="shared" si="23"/>
        <v>4.1008671521923015</v>
      </c>
      <c r="BC49" s="8">
        <v>4.257433365879506</v>
      </c>
      <c r="BD49" s="8">
        <f t="shared" si="24"/>
        <v>4.3408730307991581</v>
      </c>
      <c r="BE49" s="5"/>
      <c r="BF49" s="60">
        <f t="shared" si="25"/>
        <v>30.921677500000001</v>
      </c>
      <c r="BG49" s="62">
        <f t="shared" si="26"/>
        <v>37.252571500000002</v>
      </c>
      <c r="BH49" s="62">
        <f t="shared" si="27"/>
        <v>28.102077199999997</v>
      </c>
      <c r="BI49" s="62">
        <f t="shared" si="28"/>
        <v>38.662357599999993</v>
      </c>
      <c r="BJ49" s="62">
        <f t="shared" si="29"/>
        <v>36.252571500000002</v>
      </c>
      <c r="BK49" s="62">
        <f t="shared" si="30"/>
        <v>37.480066600000001</v>
      </c>
      <c r="BL49" s="62">
        <f t="shared" si="31"/>
        <v>33.813110799999997</v>
      </c>
      <c r="BM49" s="62">
        <f t="shared" si="32"/>
        <v>36.037571499999999</v>
      </c>
      <c r="BN49" s="63">
        <f t="shared" si="33"/>
        <v>37.960071499999998</v>
      </c>
      <c r="BO49" s="50"/>
      <c r="BP49" s="104"/>
      <c r="BX49" s="53">
        <f t="shared" si="40"/>
        <v>2018</v>
      </c>
      <c r="BY49" s="97">
        <f t="shared" si="41"/>
        <v>43221</v>
      </c>
      <c r="BZ49" s="56">
        <f t="shared" si="42"/>
        <v>4.3892189739563499</v>
      </c>
      <c r="CA49" s="56">
        <f t="shared" si="43"/>
        <v>4.1008671521923015</v>
      </c>
      <c r="CB49" s="56">
        <v>4.3269147770605345</v>
      </c>
      <c r="CC49" s="56">
        <v>4.2541793226673796</v>
      </c>
      <c r="CD49" s="56">
        <v>4.3269147770605345</v>
      </c>
      <c r="CE49" s="56">
        <f t="shared" si="44"/>
        <v>4.1310365043354542</v>
      </c>
      <c r="CF49" s="1"/>
      <c r="CG49" s="98">
        <v>-1</v>
      </c>
      <c r="CH49" s="99">
        <v>-1.5</v>
      </c>
      <c r="CI49" s="99">
        <v>-1</v>
      </c>
      <c r="CJ49" s="99">
        <v>-1</v>
      </c>
      <c r="CK49" s="99">
        <v>2.75</v>
      </c>
      <c r="CL49" s="99">
        <v>-2</v>
      </c>
      <c r="CM49" s="99">
        <v>1.5970000000000013</v>
      </c>
      <c r="CN49" s="100">
        <v>4.6073099999999982</v>
      </c>
      <c r="CO49" s="13"/>
      <c r="CP49" s="101">
        <v>1.0788507783824832</v>
      </c>
      <c r="CQ49" s="102">
        <v>1.0340716365017086</v>
      </c>
      <c r="CR49" s="102">
        <v>1.023895709403873</v>
      </c>
      <c r="CS49" s="102">
        <v>0.93418554613340088</v>
      </c>
      <c r="CT49" s="102">
        <v>1.066396018858041</v>
      </c>
      <c r="CU49" s="103">
        <v>1.0037348737612668</v>
      </c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</row>
    <row r="50" spans="1:143" ht="12.75" x14ac:dyDescent="0.2">
      <c r="A50" s="3">
        <f t="shared" si="0"/>
        <v>2018</v>
      </c>
      <c r="B50" s="43">
        <v>43252</v>
      </c>
      <c r="C50" s="43">
        <v>43281</v>
      </c>
      <c r="D50" s="44">
        <f t="shared" si="1"/>
        <v>43252</v>
      </c>
      <c r="E50" s="94">
        <v>36.894640000000003</v>
      </c>
      <c r="F50" s="46">
        <v>30.584389999999999</v>
      </c>
      <c r="G50" s="94">
        <v>40.89329</v>
      </c>
      <c r="H50" s="46">
        <v>35.847560000000001</v>
      </c>
      <c r="I50" s="94">
        <v>33.81223</v>
      </c>
      <c r="J50" s="46">
        <v>27.779630000000001</v>
      </c>
      <c r="K50" s="94">
        <v>42.179949999999998</v>
      </c>
      <c r="L50" s="46">
        <v>36.94388</v>
      </c>
      <c r="M50" s="94">
        <v>42.215389999999999</v>
      </c>
      <c r="N50" s="46">
        <v>37.211359999999999</v>
      </c>
      <c r="O50" s="94">
        <f t="shared" si="2"/>
        <v>40.64329</v>
      </c>
      <c r="P50" s="46">
        <f t="shared" si="3"/>
        <v>35.097560000000001</v>
      </c>
      <c r="Q50" s="94">
        <f t="shared" si="4"/>
        <v>40.89329</v>
      </c>
      <c r="R50" s="46">
        <f t="shared" si="5"/>
        <v>35.097560000000001</v>
      </c>
      <c r="S50" s="94">
        <f t="shared" si="6"/>
        <v>43.89329</v>
      </c>
      <c r="T50" s="46">
        <f t="shared" si="7"/>
        <v>33.847560000000001</v>
      </c>
      <c r="U50" s="94">
        <f t="shared" si="8"/>
        <v>39.334139999999998</v>
      </c>
      <c r="V50" s="95">
        <f t="shared" si="9"/>
        <v>34.666699999999999</v>
      </c>
      <c r="W50" s="96">
        <v>4.4340063918157915</v>
      </c>
      <c r="X50" s="96">
        <v>4.503982888323204</v>
      </c>
      <c r="Y50" s="96">
        <v>4.2761627790669463</v>
      </c>
      <c r="Z50" s="96">
        <v>4.2599824270164994</v>
      </c>
      <c r="AA50" s="96">
        <v>3.981587194887735</v>
      </c>
      <c r="AB50" s="96">
        <v>4.3934036671588403</v>
      </c>
      <c r="AC50" s="96">
        <v>4.2960722974324552</v>
      </c>
      <c r="AD50" s="96">
        <v>4.1848494113967112</v>
      </c>
      <c r="AE50" s="96">
        <v>3.9780892171673803</v>
      </c>
      <c r="AF50" s="96">
        <f t="shared" si="10"/>
        <v>4.594592081017419</v>
      </c>
      <c r="AG50" s="96">
        <f t="shared" si="11"/>
        <v>4.4046408726341761</v>
      </c>
      <c r="AH50" s="96">
        <f t="shared" si="12"/>
        <v>4.3612754614756586</v>
      </c>
      <c r="AI50" s="96">
        <f t="shared" si="13"/>
        <v>4.4628151530793616</v>
      </c>
      <c r="AJ50" s="96">
        <f t="shared" si="14"/>
        <v>4.3119879990950025</v>
      </c>
      <c r="AK50" s="127"/>
      <c r="AL50" s="13"/>
      <c r="AM50" s="13"/>
      <c r="AN50" s="13"/>
      <c r="AO50" s="13"/>
      <c r="AP50" s="13"/>
      <c r="AQ50" s="13"/>
      <c r="AR50" s="8">
        <f t="shared" si="15"/>
        <v>4.3981708684139189</v>
      </c>
      <c r="AS50" s="8">
        <f t="shared" si="16"/>
        <v>4.2851279920690217</v>
      </c>
      <c r="AT50" s="8">
        <f t="shared" si="17"/>
        <v>4.5648805093110179</v>
      </c>
      <c r="AU50" s="8">
        <f t="shared" si="18"/>
        <v>4.4475533273960233</v>
      </c>
      <c r="AV50" s="8">
        <f t="shared" si="19"/>
        <v>4.4239331742974954</v>
      </c>
      <c r="AW50" s="8"/>
      <c r="AX50" s="8">
        <f t="shared" si="20"/>
        <v>4.3390064540257427</v>
      </c>
      <c r="AY50" s="8">
        <f t="shared" si="21"/>
        <v>4.3906818847614959</v>
      </c>
      <c r="AZ50" s="8">
        <f t="shared" si="22"/>
        <v>4.3965310193848017</v>
      </c>
      <c r="BA50" s="8">
        <v>4.3291387848575917</v>
      </c>
      <c r="BB50" s="8">
        <f t="shared" si="23"/>
        <v>4.1017131006124963</v>
      </c>
      <c r="BC50" s="8">
        <v>4.2563590062922971</v>
      </c>
      <c r="BD50" s="8">
        <f t="shared" si="24"/>
        <v>4.3396390025278748</v>
      </c>
      <c r="BE50" s="5"/>
      <c r="BF50" s="60">
        <f t="shared" si="25"/>
        <v>34.1812325</v>
      </c>
      <c r="BG50" s="62">
        <f t="shared" si="26"/>
        <v>38.723626100000004</v>
      </c>
      <c r="BH50" s="62">
        <f t="shared" si="27"/>
        <v>31.218212000000001</v>
      </c>
      <c r="BI50" s="62">
        <f t="shared" si="28"/>
        <v>40.0636571</v>
      </c>
      <c r="BJ50" s="62">
        <f t="shared" si="29"/>
        <v>38.401126099999999</v>
      </c>
      <c r="BK50" s="62">
        <f t="shared" si="30"/>
        <v>39.928439900000001</v>
      </c>
      <c r="BL50" s="62">
        <f t="shared" si="31"/>
        <v>37.327140799999995</v>
      </c>
      <c r="BM50" s="62">
        <f t="shared" si="32"/>
        <v>38.258626100000001</v>
      </c>
      <c r="BN50" s="63">
        <f t="shared" si="33"/>
        <v>39.573626099999998</v>
      </c>
      <c r="BO50" s="50"/>
      <c r="BP50" s="104"/>
      <c r="BX50" s="53">
        <f t="shared" si="40"/>
        <v>2018</v>
      </c>
      <c r="BY50" s="97">
        <f t="shared" si="41"/>
        <v>43252</v>
      </c>
      <c r="BZ50" s="56">
        <f t="shared" si="42"/>
        <v>4.4329970769286415</v>
      </c>
      <c r="CA50" s="56">
        <f t="shared" si="43"/>
        <v>4.1017131006124963</v>
      </c>
      <c r="CB50" s="56">
        <v>4.3258224583269795</v>
      </c>
      <c r="CC50" s="56">
        <v>4.2531049611196936</v>
      </c>
      <c r="CD50" s="56">
        <v>4.3258224583269795</v>
      </c>
      <c r="CE50" s="56">
        <f t="shared" si="44"/>
        <v>4.1318837550161476</v>
      </c>
      <c r="CF50" s="1"/>
      <c r="CG50" s="98">
        <v>-0.25</v>
      </c>
      <c r="CH50" s="99">
        <v>-0.75</v>
      </c>
      <c r="CI50" s="99">
        <v>0</v>
      </c>
      <c r="CJ50" s="99">
        <v>-0.75</v>
      </c>
      <c r="CK50" s="99">
        <v>3</v>
      </c>
      <c r="CL50" s="99">
        <v>-2</v>
      </c>
      <c r="CM50" s="99">
        <v>2.4394999999999953</v>
      </c>
      <c r="CN50" s="100">
        <v>4.0823099999999997</v>
      </c>
      <c r="CO50" s="13"/>
      <c r="CP50" s="101">
        <v>1.0785471911524445</v>
      </c>
      <c r="CQ50" s="102">
        <v>1.0339575216790247</v>
      </c>
      <c r="CR50" s="102">
        <v>1.0237778057056681</v>
      </c>
      <c r="CS50" s="102">
        <v>0.93464873696116635</v>
      </c>
      <c r="CT50" s="102">
        <v>1.0664219221187885</v>
      </c>
      <c r="CU50" s="103">
        <v>1.0037047099212133</v>
      </c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</row>
    <row r="51" spans="1:143" ht="12.75" x14ac:dyDescent="0.2">
      <c r="A51" s="3">
        <f t="shared" si="0"/>
        <v>2018</v>
      </c>
      <c r="B51" s="43">
        <v>43282</v>
      </c>
      <c r="C51" s="43">
        <v>43312</v>
      </c>
      <c r="D51" s="44">
        <f t="shared" si="1"/>
        <v>43282</v>
      </c>
      <c r="E51" s="94">
        <v>49.47052</v>
      </c>
      <c r="F51" s="46">
        <v>35.854349999999997</v>
      </c>
      <c r="G51" s="94">
        <v>52.638779999999997</v>
      </c>
      <c r="H51" s="46">
        <v>39.847070000000002</v>
      </c>
      <c r="I51" s="94">
        <v>45.834769999999999</v>
      </c>
      <c r="J51" s="46">
        <v>32.817709999999998</v>
      </c>
      <c r="K51" s="94">
        <v>53.91263</v>
      </c>
      <c r="L51" s="46">
        <v>40.619</v>
      </c>
      <c r="M51" s="94">
        <v>53.866999999999997</v>
      </c>
      <c r="N51" s="46">
        <v>41.185360000000003</v>
      </c>
      <c r="O51" s="94">
        <f t="shared" si="2"/>
        <v>57.138779999999997</v>
      </c>
      <c r="P51" s="46">
        <f t="shared" si="3"/>
        <v>38.847070000000002</v>
      </c>
      <c r="Q51" s="94">
        <f t="shared" si="4"/>
        <v>57.638779999999997</v>
      </c>
      <c r="R51" s="46">
        <f t="shared" si="5"/>
        <v>39.847070000000002</v>
      </c>
      <c r="S51" s="94">
        <f t="shared" si="6"/>
        <v>56.888779999999997</v>
      </c>
      <c r="T51" s="46">
        <f t="shared" si="7"/>
        <v>42.347070000000002</v>
      </c>
      <c r="U51" s="94">
        <f t="shared" si="8"/>
        <v>49.500020000000006</v>
      </c>
      <c r="V51" s="95">
        <f t="shared" si="9"/>
        <v>40.051099999999991</v>
      </c>
      <c r="W51" s="96">
        <v>4.4794699152093775</v>
      </c>
      <c r="X51" s="96">
        <v>4.7114662028906702</v>
      </c>
      <c r="Y51" s="96">
        <v>4.3314664549601893</v>
      </c>
      <c r="Z51" s="96">
        <v>4.3114211922020056</v>
      </c>
      <c r="AA51" s="96">
        <v>4.0334718963992477</v>
      </c>
      <c r="AB51" s="96">
        <v>4.4605884321999056</v>
      </c>
      <c r="AC51" s="96">
        <v>4.3305216523848449</v>
      </c>
      <c r="AD51" s="96">
        <v>4.2195736945169964</v>
      </c>
      <c r="AE51" s="96">
        <v>4.0076327447483555</v>
      </c>
      <c r="AF51" s="96">
        <f t="shared" si="10"/>
        <v>4.6476329365480327</v>
      </c>
      <c r="AG51" s="96">
        <f t="shared" si="11"/>
        <v>4.4569169581972181</v>
      </c>
      <c r="AH51" s="96">
        <f t="shared" si="12"/>
        <v>4.41297958874532</v>
      </c>
      <c r="AI51" s="96">
        <f t="shared" si="13"/>
        <v>4.4989871288021579</v>
      </c>
      <c r="AJ51" s="96">
        <f t="shared" si="14"/>
        <v>4.3462392832369972</v>
      </c>
      <c r="AK51" s="127"/>
      <c r="AL51" s="13"/>
      <c r="AM51" s="13"/>
      <c r="AN51" s="13"/>
      <c r="AO51" s="13"/>
      <c r="AP51" s="13"/>
      <c r="AQ51" s="13"/>
      <c r="AR51" s="8">
        <f t="shared" si="15"/>
        <v>4.4331839337176993</v>
      </c>
      <c r="AS51" s="8">
        <f t="shared" si="16"/>
        <v>4.3204204843144591</v>
      </c>
      <c r="AT51" s="8">
        <f t="shared" si="17"/>
        <v>4.6012205637675638</v>
      </c>
      <c r="AU51" s="8">
        <f t="shared" si="18"/>
        <v>4.4841833990272546</v>
      </c>
      <c r="AV51" s="8">
        <f t="shared" si="19"/>
        <v>4.4597520952067438</v>
      </c>
      <c r="AW51" s="8"/>
      <c r="AX51" s="8">
        <f t="shared" si="20"/>
        <v>4.3913454499409914</v>
      </c>
      <c r="AY51" s="8">
        <f t="shared" si="21"/>
        <v>4.425638104905981</v>
      </c>
      <c r="AZ51" s="8">
        <f t="shared" si="22"/>
        <v>4.4637389550337616</v>
      </c>
      <c r="BA51" s="8">
        <v>4.3816623236125043</v>
      </c>
      <c r="BB51" s="8">
        <f t="shared" si="23"/>
        <v>4.1548791027761531</v>
      </c>
      <c r="BC51" s="8">
        <v>4.3080189894840233</v>
      </c>
      <c r="BD51" s="8">
        <f t="shared" si="24"/>
        <v>4.3913102885002564</v>
      </c>
      <c r="BE51" s="5"/>
      <c r="BF51" s="60">
        <f t="shared" si="25"/>
        <v>43.615566899999997</v>
      </c>
      <c r="BG51" s="62">
        <f t="shared" si="26"/>
        <v>47.13834469999999</v>
      </c>
      <c r="BH51" s="62">
        <f t="shared" si="27"/>
        <v>40.237434199999996</v>
      </c>
      <c r="BI51" s="62">
        <f t="shared" si="28"/>
        <v>48.413894799999994</v>
      </c>
      <c r="BJ51" s="62">
        <f t="shared" si="29"/>
        <v>49.988344699999992</v>
      </c>
      <c r="BK51" s="62">
        <f t="shared" si="30"/>
        <v>48.196369099999998</v>
      </c>
      <c r="BL51" s="62">
        <f t="shared" si="31"/>
        <v>45.4369844</v>
      </c>
      <c r="BM51" s="62">
        <f t="shared" si="32"/>
        <v>49.273344699999996</v>
      </c>
      <c r="BN51" s="63">
        <f t="shared" si="33"/>
        <v>50.6358447</v>
      </c>
      <c r="BO51" s="50"/>
      <c r="BP51" s="104"/>
      <c r="BX51" s="53">
        <f t="shared" si="40"/>
        <v>2018</v>
      </c>
      <c r="BY51" s="97">
        <f t="shared" si="41"/>
        <v>43282</v>
      </c>
      <c r="BZ51" s="56">
        <f t="shared" si="42"/>
        <v>4.4898997170081172</v>
      </c>
      <c r="CA51" s="56">
        <f t="shared" si="43"/>
        <v>4.1548791027761531</v>
      </c>
      <c r="CB51" s="56">
        <v>4.3783459970818921</v>
      </c>
      <c r="CC51" s="56">
        <v>4.3047650385799132</v>
      </c>
      <c r="CD51" s="56">
        <v>4.3783459970818921</v>
      </c>
      <c r="CE51" s="56">
        <f t="shared" si="44"/>
        <v>4.185131601394958</v>
      </c>
      <c r="CF51" s="1"/>
      <c r="CG51" s="98">
        <v>4.5</v>
      </c>
      <c r="CH51" s="99">
        <v>-1</v>
      </c>
      <c r="CI51" s="99">
        <v>5</v>
      </c>
      <c r="CJ51" s="99">
        <v>0</v>
      </c>
      <c r="CK51" s="99">
        <v>4.25</v>
      </c>
      <c r="CL51" s="99">
        <v>2.5</v>
      </c>
      <c r="CM51" s="99">
        <v>2.9500000000005855E-2</v>
      </c>
      <c r="CN51" s="100">
        <v>4.196749999999998</v>
      </c>
      <c r="CO51" s="13"/>
      <c r="CP51" s="101">
        <v>1.0779816513761467</v>
      </c>
      <c r="CQ51" s="102">
        <v>1.0337465906273244</v>
      </c>
      <c r="CR51" s="102">
        <v>1.0235556657575005</v>
      </c>
      <c r="CS51" s="102">
        <v>0.93553186213736672</v>
      </c>
      <c r="CT51" s="102">
        <v>1.0662184036857176</v>
      </c>
      <c r="CU51" s="103">
        <v>1.0036295005807203</v>
      </c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</row>
    <row r="52" spans="1:143" ht="12.75" x14ac:dyDescent="0.2">
      <c r="A52" s="3">
        <f t="shared" si="0"/>
        <v>2018</v>
      </c>
      <c r="B52" s="43">
        <v>43313</v>
      </c>
      <c r="C52" s="43">
        <v>43343</v>
      </c>
      <c r="D52" s="44">
        <f t="shared" si="1"/>
        <v>43313</v>
      </c>
      <c r="E52" s="94">
        <v>53.40372</v>
      </c>
      <c r="F52" s="46">
        <v>37.280029999999996</v>
      </c>
      <c r="G52" s="94">
        <v>53.763500000000001</v>
      </c>
      <c r="H52" s="46">
        <v>40.623939999999997</v>
      </c>
      <c r="I52" s="94">
        <v>49.60078</v>
      </c>
      <c r="J52" s="46">
        <v>34.180660000000003</v>
      </c>
      <c r="K52" s="94">
        <v>55.202979999999997</v>
      </c>
      <c r="L52" s="46">
        <v>41.106850000000001</v>
      </c>
      <c r="M52" s="94">
        <v>55.179839999999999</v>
      </c>
      <c r="N52" s="46">
        <v>42.209159999999997</v>
      </c>
      <c r="O52" s="94">
        <f t="shared" si="2"/>
        <v>57.263500000000001</v>
      </c>
      <c r="P52" s="46">
        <f t="shared" si="3"/>
        <v>39.623939999999997</v>
      </c>
      <c r="Q52" s="94">
        <f t="shared" si="4"/>
        <v>58.013500000000001</v>
      </c>
      <c r="R52" s="46">
        <f t="shared" si="5"/>
        <v>40.623939999999997</v>
      </c>
      <c r="S52" s="94">
        <f t="shared" si="6"/>
        <v>57.513500000000001</v>
      </c>
      <c r="T52" s="46">
        <f t="shared" si="7"/>
        <v>43.123939999999997</v>
      </c>
      <c r="U52" s="94">
        <f t="shared" si="8"/>
        <v>52.012970000000003</v>
      </c>
      <c r="V52" s="95">
        <f t="shared" si="9"/>
        <v>37.550779999999996</v>
      </c>
      <c r="W52" s="96">
        <v>4.5190314986305413</v>
      </c>
      <c r="X52" s="96">
        <v>4.8193092780517546</v>
      </c>
      <c r="Y52" s="96">
        <v>4.3767834466727198</v>
      </c>
      <c r="Z52" s="96">
        <v>4.3388331001991105</v>
      </c>
      <c r="AA52" s="96">
        <v>4.0600153527814706</v>
      </c>
      <c r="AB52" s="96">
        <v>4.5235378882185202</v>
      </c>
      <c r="AC52" s="96">
        <v>4.3848162011237797</v>
      </c>
      <c r="AD52" s="96">
        <v>4.2785317221567558</v>
      </c>
      <c r="AE52" s="96">
        <v>4.0339989217828345</v>
      </c>
      <c r="AF52" s="96">
        <f t="shared" si="10"/>
        <v>4.6765242873599364</v>
      </c>
      <c r="AG52" s="96">
        <f t="shared" si="11"/>
        <v>4.4849979424030488</v>
      </c>
      <c r="AH52" s="96">
        <f t="shared" si="12"/>
        <v>4.4408160531968699</v>
      </c>
      <c r="AI52" s="96">
        <f t="shared" si="13"/>
        <v>4.5618506947251047</v>
      </c>
      <c r="AJ52" s="96">
        <f t="shared" si="14"/>
        <v>4.4006245564131268</v>
      </c>
      <c r="AK52" s="127"/>
      <c r="AL52" s="13"/>
      <c r="AM52" s="13"/>
      <c r="AN52" s="13"/>
      <c r="AO52" s="13"/>
      <c r="AP52" s="13"/>
      <c r="AQ52" s="13"/>
      <c r="AR52" s="8">
        <f t="shared" si="15"/>
        <v>4.4883669286754539</v>
      </c>
      <c r="AS52" s="8">
        <f t="shared" si="16"/>
        <v>4.3803432687841806</v>
      </c>
      <c r="AT52" s="8">
        <f t="shared" si="17"/>
        <v>4.6584949847427426</v>
      </c>
      <c r="AU52" s="8">
        <f t="shared" si="18"/>
        <v>4.5463772467216597</v>
      </c>
      <c r="AV52" s="8">
        <f t="shared" si="19"/>
        <v>4.5183956072310085</v>
      </c>
      <c r="AW52" s="8"/>
      <c r="AX52" s="8">
        <f t="shared" si="20"/>
        <v>4.4192370942196897</v>
      </c>
      <c r="AY52" s="8">
        <f t="shared" si="21"/>
        <v>4.4807315079896286</v>
      </c>
      <c r="AZ52" s="8">
        <f t="shared" si="22"/>
        <v>4.5267101209915523</v>
      </c>
      <c r="BA52" s="8">
        <v>4.4095654909867177</v>
      </c>
      <c r="BB52" s="8">
        <f t="shared" si="23"/>
        <v>4.1820780538799784</v>
      </c>
      <c r="BC52" s="8">
        <v>4.3354633923502135</v>
      </c>
      <c r="BD52" s="8">
        <f t="shared" si="24"/>
        <v>4.4188461076836871</v>
      </c>
      <c r="BE52" s="5"/>
      <c r="BF52" s="60">
        <f t="shared" si="25"/>
        <v>46.4705333</v>
      </c>
      <c r="BG52" s="62">
        <f t="shared" si="26"/>
        <v>48.113489199999997</v>
      </c>
      <c r="BH52" s="62">
        <f t="shared" si="27"/>
        <v>42.9701284</v>
      </c>
      <c r="BI52" s="62">
        <f t="shared" si="28"/>
        <v>49.602447599999991</v>
      </c>
      <c r="BJ52" s="62">
        <f t="shared" si="29"/>
        <v>50.535989200000003</v>
      </c>
      <c r="BK52" s="62">
        <f t="shared" si="30"/>
        <v>49.141644099999994</v>
      </c>
      <c r="BL52" s="62">
        <f t="shared" si="31"/>
        <v>45.7942283</v>
      </c>
      <c r="BM52" s="62">
        <f t="shared" si="32"/>
        <v>49.678489200000001</v>
      </c>
      <c r="BN52" s="63">
        <f t="shared" si="33"/>
        <v>51.325989199999995</v>
      </c>
      <c r="BO52" s="50"/>
      <c r="BP52" s="104"/>
      <c r="BX52" s="53">
        <f t="shared" si="40"/>
        <v>2018</v>
      </c>
      <c r="BY52" s="97">
        <f t="shared" si="41"/>
        <v>43313</v>
      </c>
      <c r="BZ52" s="56">
        <f t="shared" si="42"/>
        <v>4.5365269335041871</v>
      </c>
      <c r="CA52" s="56">
        <f t="shared" si="43"/>
        <v>4.1820780538799784</v>
      </c>
      <c r="CB52" s="56">
        <v>4.4062491644561046</v>
      </c>
      <c r="CC52" s="56">
        <v>4.3322094915263083</v>
      </c>
      <c r="CD52" s="56">
        <v>4.4062491644561046</v>
      </c>
      <c r="CE52" s="56">
        <f t="shared" si="44"/>
        <v>4.2123724228052852</v>
      </c>
      <c r="CF52" s="1"/>
      <c r="CG52" s="98">
        <v>3.5</v>
      </c>
      <c r="CH52" s="99">
        <v>-1</v>
      </c>
      <c r="CI52" s="99">
        <v>4.25</v>
      </c>
      <c r="CJ52" s="99">
        <v>0</v>
      </c>
      <c r="CK52" s="99">
        <v>3.75</v>
      </c>
      <c r="CL52" s="99">
        <v>2.5</v>
      </c>
      <c r="CM52" s="99">
        <v>-1.390749999999997</v>
      </c>
      <c r="CN52" s="100">
        <v>0.2707499999999996</v>
      </c>
      <c r="CO52" s="13"/>
      <c r="CP52" s="101">
        <v>1.0778299555116164</v>
      </c>
      <c r="CQ52" s="102">
        <v>1.0336875926841322</v>
      </c>
      <c r="CR52" s="102">
        <v>1.0235046959960454</v>
      </c>
      <c r="CS52" s="102">
        <v>0.93573900148294609</v>
      </c>
      <c r="CT52" s="102">
        <v>1.0662187383351995</v>
      </c>
      <c r="CU52" s="103">
        <v>1.0036052492428977</v>
      </c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</row>
    <row r="53" spans="1:143" ht="12.75" x14ac:dyDescent="0.2">
      <c r="A53" s="3">
        <f t="shared" si="0"/>
        <v>2018</v>
      </c>
      <c r="B53" s="43">
        <v>43344</v>
      </c>
      <c r="C53" s="43">
        <v>43373</v>
      </c>
      <c r="D53" s="44">
        <f t="shared" si="1"/>
        <v>43344</v>
      </c>
      <c r="E53" s="94">
        <v>47.047220000000003</v>
      </c>
      <c r="F53" s="46">
        <v>37.04956</v>
      </c>
      <c r="G53" s="94">
        <v>47.608319999999999</v>
      </c>
      <c r="H53" s="46">
        <v>39.411909999999999</v>
      </c>
      <c r="I53" s="94">
        <v>43.593760000000003</v>
      </c>
      <c r="J53" s="46">
        <v>34.019889999999997</v>
      </c>
      <c r="K53" s="94">
        <v>50.587470000000003</v>
      </c>
      <c r="L53" s="46">
        <v>40.981000000000002</v>
      </c>
      <c r="M53" s="94">
        <v>50.485109999999999</v>
      </c>
      <c r="N53" s="46">
        <v>41.322830000000003</v>
      </c>
      <c r="O53" s="94">
        <f t="shared" si="2"/>
        <v>49.608319999999999</v>
      </c>
      <c r="P53" s="46">
        <f t="shared" si="3"/>
        <v>36.911909999999999</v>
      </c>
      <c r="Q53" s="94">
        <f t="shared" si="4"/>
        <v>48.608319999999999</v>
      </c>
      <c r="R53" s="46">
        <f t="shared" si="5"/>
        <v>36.411909999999999</v>
      </c>
      <c r="S53" s="94">
        <f t="shared" si="6"/>
        <v>50.858319999999999</v>
      </c>
      <c r="T53" s="46">
        <f t="shared" si="7"/>
        <v>41.661909999999999</v>
      </c>
      <c r="U53" s="94">
        <f t="shared" si="8"/>
        <v>44.905970000000003</v>
      </c>
      <c r="V53" s="95">
        <f t="shared" si="9"/>
        <v>36.602060000000002</v>
      </c>
      <c r="W53" s="96">
        <v>4.5184234260884582</v>
      </c>
      <c r="X53" s="96">
        <v>4.8136162275294998</v>
      </c>
      <c r="Y53" s="96">
        <v>4.3668218900186311</v>
      </c>
      <c r="Z53" s="96">
        <v>4.3556068699765556</v>
      </c>
      <c r="AA53" s="96">
        <v>4.0753649035836066</v>
      </c>
      <c r="AB53" s="96">
        <v>4.5445324679991739</v>
      </c>
      <c r="AC53" s="96">
        <v>4.3993493186898611</v>
      </c>
      <c r="AD53" s="96">
        <v>4.2937284250832937</v>
      </c>
      <c r="AE53" s="96">
        <v>4.0492718991309635</v>
      </c>
      <c r="AF53" s="96">
        <f t="shared" si="10"/>
        <v>4.6948074346837112</v>
      </c>
      <c r="AG53" s="96">
        <f t="shared" si="11"/>
        <v>4.5025183315894735</v>
      </c>
      <c r="AH53" s="96">
        <f t="shared" si="12"/>
        <v>4.4580029730816708</v>
      </c>
      <c r="AI53" s="96">
        <f t="shared" si="13"/>
        <v>4.5778924810607879</v>
      </c>
      <c r="AJ53" s="96">
        <f t="shared" si="14"/>
        <v>4.4152287709555074</v>
      </c>
      <c r="AK53" s="127"/>
      <c r="AL53" s="13"/>
      <c r="AM53" s="13"/>
      <c r="AN53" s="13"/>
      <c r="AO53" s="13"/>
      <c r="AP53" s="13"/>
      <c r="AQ53" s="13"/>
      <c r="AR53" s="8">
        <f t="shared" si="15"/>
        <v>4.5031378582069932</v>
      </c>
      <c r="AS53" s="8">
        <f t="shared" si="16"/>
        <v>4.395788642223085</v>
      </c>
      <c r="AT53" s="8">
        <f t="shared" si="17"/>
        <v>4.6738257299629273</v>
      </c>
      <c r="AU53" s="8">
        <f t="shared" si="18"/>
        <v>4.5624079971572939</v>
      </c>
      <c r="AV53" s="8">
        <f t="shared" si="19"/>
        <v>4.5337900568875753</v>
      </c>
      <c r="AW53" s="8"/>
      <c r="AX53" s="8">
        <f t="shared" si="20"/>
        <v>4.4363044220355681</v>
      </c>
      <c r="AY53" s="8">
        <f t="shared" si="21"/>
        <v>4.4954784563063015</v>
      </c>
      <c r="AZ53" s="8">
        <f t="shared" si="22"/>
        <v>4.547711941359796</v>
      </c>
      <c r="BA53" s="8">
        <v>4.4265697914679958</v>
      </c>
      <c r="BB53" s="8">
        <f t="shared" si="23"/>
        <v>4.1978066641906002</v>
      </c>
      <c r="BC53" s="8">
        <v>4.3521881199270993</v>
      </c>
      <c r="BD53" s="8">
        <f t="shared" si="24"/>
        <v>4.4356957006293873</v>
      </c>
      <c r="BE53" s="5"/>
      <c r="BF53" s="60">
        <f t="shared" si="25"/>
        <v>42.748226199999998</v>
      </c>
      <c r="BG53" s="62">
        <f t="shared" si="26"/>
        <v>44.083863699999995</v>
      </c>
      <c r="BH53" s="62">
        <f t="shared" si="27"/>
        <v>39.476995899999999</v>
      </c>
      <c r="BI53" s="62">
        <f t="shared" si="28"/>
        <v>46.545329600000002</v>
      </c>
      <c r="BJ53" s="62">
        <f t="shared" si="29"/>
        <v>43.363863699999996</v>
      </c>
      <c r="BK53" s="62">
        <f t="shared" si="30"/>
        <v>46.456687899999999</v>
      </c>
      <c r="BL53" s="62">
        <f t="shared" si="31"/>
        <v>41.3352887</v>
      </c>
      <c r="BM53" s="62">
        <f t="shared" si="32"/>
        <v>44.148863699999993</v>
      </c>
      <c r="BN53" s="63">
        <f t="shared" si="33"/>
        <v>46.903863700000002</v>
      </c>
      <c r="BO53" s="50"/>
      <c r="BP53" s="104"/>
      <c r="BX53" s="53">
        <f t="shared" si="40"/>
        <v>2018</v>
      </c>
      <c r="BY53" s="97">
        <f t="shared" si="41"/>
        <v>43344</v>
      </c>
      <c r="BZ53" s="56">
        <f t="shared" si="42"/>
        <v>4.5262773639454998</v>
      </c>
      <c r="CA53" s="56">
        <f t="shared" si="43"/>
        <v>4.1978066641906002</v>
      </c>
      <c r="CB53" s="56">
        <v>4.4232534649373827</v>
      </c>
      <c r="CC53" s="56">
        <v>4.3489342496222685</v>
      </c>
      <c r="CD53" s="56">
        <v>4.4232534649373827</v>
      </c>
      <c r="CE53" s="56">
        <f t="shared" si="44"/>
        <v>4.2281252458780854</v>
      </c>
      <c r="CF53" s="1"/>
      <c r="CG53" s="98">
        <v>2</v>
      </c>
      <c r="CH53" s="99">
        <v>-2.5</v>
      </c>
      <c r="CI53" s="99">
        <v>1</v>
      </c>
      <c r="CJ53" s="99">
        <v>-3</v>
      </c>
      <c r="CK53" s="99">
        <v>3.25</v>
      </c>
      <c r="CL53" s="99">
        <v>2.25</v>
      </c>
      <c r="CM53" s="99">
        <v>-2.1412499999999994</v>
      </c>
      <c r="CN53" s="100">
        <v>-0.44749999999999801</v>
      </c>
      <c r="CO53" s="13"/>
      <c r="CP53" s="101">
        <v>1.0778767631774311</v>
      </c>
      <c r="CQ53" s="102">
        <v>1.0337292749319473</v>
      </c>
      <c r="CR53" s="102">
        <v>1.0235090324177183</v>
      </c>
      <c r="CS53" s="102">
        <v>0.93565949022519168</v>
      </c>
      <c r="CT53" s="102">
        <v>1.0661811898296716</v>
      </c>
      <c r="CU53" s="103">
        <v>1.0036095002045382</v>
      </c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</row>
    <row r="54" spans="1:143" ht="12.75" x14ac:dyDescent="0.2">
      <c r="A54" s="3">
        <f t="shared" si="0"/>
        <v>2018</v>
      </c>
      <c r="B54" s="43">
        <v>43374</v>
      </c>
      <c r="C54" s="43">
        <v>43404</v>
      </c>
      <c r="D54" s="44">
        <f t="shared" si="1"/>
        <v>43374</v>
      </c>
      <c r="E54" s="94">
        <v>46.29712</v>
      </c>
      <c r="F54" s="46">
        <v>36.682980000000001</v>
      </c>
      <c r="G54" s="94">
        <v>42.680759999999999</v>
      </c>
      <c r="H54" s="46">
        <v>38.252510000000001</v>
      </c>
      <c r="I54" s="94">
        <v>43.193390000000001</v>
      </c>
      <c r="J54" s="46">
        <v>33.638350000000003</v>
      </c>
      <c r="K54" s="94">
        <v>48.265790000000003</v>
      </c>
      <c r="L54" s="46">
        <v>40.872889999999998</v>
      </c>
      <c r="M54" s="94">
        <v>47.266849999999998</v>
      </c>
      <c r="N54" s="46">
        <v>40.681150000000002</v>
      </c>
      <c r="O54" s="94">
        <f t="shared" si="2"/>
        <v>42.930759999999999</v>
      </c>
      <c r="P54" s="46">
        <f t="shared" si="3"/>
        <v>37.252510000000001</v>
      </c>
      <c r="Q54" s="94">
        <f t="shared" si="4"/>
        <v>42.180759999999999</v>
      </c>
      <c r="R54" s="46">
        <f t="shared" si="5"/>
        <v>37.252510000000001</v>
      </c>
      <c r="S54" s="94">
        <f t="shared" si="6"/>
        <v>45.680759999999999</v>
      </c>
      <c r="T54" s="46">
        <f t="shared" si="7"/>
        <v>39.252510000000001</v>
      </c>
      <c r="U54" s="94">
        <f t="shared" si="8"/>
        <v>44.593060000000001</v>
      </c>
      <c r="V54" s="95">
        <f t="shared" si="9"/>
        <v>35.797980000000003</v>
      </c>
      <c r="W54" s="96">
        <v>4.5821553880138293</v>
      </c>
      <c r="X54" s="96">
        <v>4.8085552897502133</v>
      </c>
      <c r="Y54" s="96">
        <v>4.4272269563667042</v>
      </c>
      <c r="Z54" s="96">
        <v>4.4478234357316495</v>
      </c>
      <c r="AA54" s="96">
        <v>4.1634077708791581</v>
      </c>
      <c r="AB54" s="96">
        <v>4.6545022931388909</v>
      </c>
      <c r="AC54" s="96">
        <v>4.5106124763676068</v>
      </c>
      <c r="AD54" s="96">
        <v>4.6487443289122279</v>
      </c>
      <c r="AE54" s="96">
        <v>4.1595317955957816</v>
      </c>
      <c r="AF54" s="96">
        <f t="shared" si="10"/>
        <v>4.7930602966064422</v>
      </c>
      <c r="AG54" s="96">
        <f t="shared" si="11"/>
        <v>4.5973604410598634</v>
      </c>
      <c r="AH54" s="96">
        <f t="shared" si="12"/>
        <v>4.5519633253237926</v>
      </c>
      <c r="AI54" s="96">
        <f t="shared" si="13"/>
        <v>4.9564120856535663</v>
      </c>
      <c r="AJ54" s="96">
        <f t="shared" si="14"/>
        <v>4.5268163291147054</v>
      </c>
      <c r="AK54" s="127"/>
      <c r="AL54" s="13"/>
      <c r="AM54" s="13"/>
      <c r="AN54" s="13"/>
      <c r="AO54" s="13"/>
      <c r="AP54" s="13"/>
      <c r="AQ54" s="13"/>
      <c r="AR54" s="8">
        <f t="shared" si="15"/>
        <v>4.6162216651769556</v>
      </c>
      <c r="AS54" s="8">
        <f t="shared" si="16"/>
        <v>4.7566138316010038</v>
      </c>
      <c r="AT54" s="8">
        <f t="shared" si="17"/>
        <v>4.7911953937666363</v>
      </c>
      <c r="AU54" s="8">
        <f t="shared" si="18"/>
        <v>4.9369083991507035</v>
      </c>
      <c r="AV54" s="8">
        <f t="shared" si="19"/>
        <v>4.7752348224238244</v>
      </c>
      <c r="AW54" s="8"/>
      <c r="AX54" s="8">
        <f t="shared" si="20"/>
        <v>4.5301348715218257</v>
      </c>
      <c r="AY54" s="8">
        <f t="shared" si="21"/>
        <v>4.6083786670396814</v>
      </c>
      <c r="AZ54" s="8">
        <f t="shared" si="22"/>
        <v>4.6577196927718898</v>
      </c>
      <c r="BA54" s="8">
        <v>4.5203407221082381</v>
      </c>
      <c r="BB54" s="8">
        <f t="shared" si="23"/>
        <v>4.2880237635814717</v>
      </c>
      <c r="BC54" s="8">
        <v>4.4444173340200726</v>
      </c>
      <c r="BD54" s="8">
        <f t="shared" si="24"/>
        <v>4.5283291167570558</v>
      </c>
      <c r="BE54" s="5"/>
      <c r="BF54" s="60">
        <f t="shared" si="25"/>
        <v>42.1630398</v>
      </c>
      <c r="BG54" s="62">
        <f t="shared" si="26"/>
        <v>40.776612499999999</v>
      </c>
      <c r="BH54" s="62">
        <f t="shared" si="27"/>
        <v>39.084722799999994</v>
      </c>
      <c r="BI54" s="62">
        <f t="shared" si="28"/>
        <v>44.434998999999998</v>
      </c>
      <c r="BJ54" s="62">
        <f t="shared" si="29"/>
        <v>40.061612499999995</v>
      </c>
      <c r="BK54" s="62">
        <f t="shared" si="30"/>
        <v>45.086843000000002</v>
      </c>
      <c r="BL54" s="62">
        <f t="shared" si="31"/>
        <v>40.811175599999999</v>
      </c>
      <c r="BM54" s="62">
        <f t="shared" si="32"/>
        <v>40.489112499999997</v>
      </c>
      <c r="BN54" s="63">
        <f t="shared" si="33"/>
        <v>42.916612499999999</v>
      </c>
      <c r="BO54" s="50"/>
      <c r="BP54" s="104"/>
      <c r="BX54" s="53">
        <f t="shared" si="40"/>
        <v>2018</v>
      </c>
      <c r="BY54" s="97">
        <f t="shared" si="41"/>
        <v>43374</v>
      </c>
      <c r="BZ54" s="56">
        <f t="shared" si="42"/>
        <v>4.5884288881229596</v>
      </c>
      <c r="CA54" s="56">
        <f t="shared" si="43"/>
        <v>4.2880237635814717</v>
      </c>
      <c r="CB54" s="56">
        <v>4.517024395577625</v>
      </c>
      <c r="CC54" s="56">
        <v>4.4411636320139634</v>
      </c>
      <c r="CD54" s="56">
        <v>4.517024395577625</v>
      </c>
      <c r="CE54" s="56">
        <f t="shared" si="44"/>
        <v>4.3184812262717136</v>
      </c>
      <c r="CF54" s="1"/>
      <c r="CG54" s="98">
        <v>0.25</v>
      </c>
      <c r="CH54" s="99">
        <v>-1</v>
      </c>
      <c r="CI54" s="99">
        <v>-0.5</v>
      </c>
      <c r="CJ54" s="99">
        <v>-1</v>
      </c>
      <c r="CK54" s="99">
        <v>3</v>
      </c>
      <c r="CL54" s="99">
        <v>1</v>
      </c>
      <c r="CM54" s="99">
        <v>-1.7040599999999984</v>
      </c>
      <c r="CN54" s="100">
        <v>-0.88499999999999801</v>
      </c>
      <c r="CO54" s="13"/>
      <c r="CP54" s="101">
        <v>1.0776192818494834</v>
      </c>
      <c r="CQ54" s="102">
        <v>1.0336202656173143</v>
      </c>
      <c r="CR54" s="102">
        <v>1.0234136743728481</v>
      </c>
      <c r="CS54" s="102">
        <v>0.93605509099852435</v>
      </c>
      <c r="CT54" s="102">
        <v>1.0661829808165273</v>
      </c>
      <c r="CU54" s="103">
        <v>1.0035923841456111</v>
      </c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</row>
    <row r="55" spans="1:143" ht="12.75" x14ac:dyDescent="0.2">
      <c r="A55" s="3">
        <f t="shared" si="0"/>
        <v>2018</v>
      </c>
      <c r="B55" s="43">
        <v>43405</v>
      </c>
      <c r="C55" s="43">
        <v>43434</v>
      </c>
      <c r="D55" s="44">
        <f t="shared" si="1"/>
        <v>43405</v>
      </c>
      <c r="E55" s="94">
        <v>50.991370000000003</v>
      </c>
      <c r="F55" s="46">
        <v>39.91236</v>
      </c>
      <c r="G55" s="94">
        <v>41.183790000000002</v>
      </c>
      <c r="H55" s="46">
        <v>39.272370000000002</v>
      </c>
      <c r="I55" s="94">
        <v>47.83052</v>
      </c>
      <c r="J55" s="46">
        <v>36.860790000000001</v>
      </c>
      <c r="K55" s="94">
        <v>50.312240000000003</v>
      </c>
      <c r="L55" s="46">
        <v>43.255899999999997</v>
      </c>
      <c r="M55" s="94">
        <v>49.158410000000003</v>
      </c>
      <c r="N55" s="46">
        <v>43.032420000000002</v>
      </c>
      <c r="O55" s="94">
        <f t="shared" si="2"/>
        <v>40.433790000000002</v>
      </c>
      <c r="P55" s="46">
        <f t="shared" si="3"/>
        <v>38.272370000000002</v>
      </c>
      <c r="Q55" s="94">
        <f t="shared" si="4"/>
        <v>40.683790000000002</v>
      </c>
      <c r="R55" s="46">
        <f t="shared" si="5"/>
        <v>38.772370000000002</v>
      </c>
      <c r="S55" s="94">
        <f t="shared" si="6"/>
        <v>43.933790000000002</v>
      </c>
      <c r="T55" s="46">
        <f t="shared" si="7"/>
        <v>39.772370000000002</v>
      </c>
      <c r="U55" s="94">
        <f t="shared" si="8"/>
        <v>49.032620000000001</v>
      </c>
      <c r="V55" s="95">
        <f t="shared" si="9"/>
        <v>39.032360000000004</v>
      </c>
      <c r="W55" s="96">
        <v>4.8209925453575062</v>
      </c>
      <c r="X55" s="96">
        <v>4.9476821441745722</v>
      </c>
      <c r="Y55" s="96">
        <v>4.7257520236486004</v>
      </c>
      <c r="Z55" s="96">
        <v>4.7407167078431147</v>
      </c>
      <c r="AA55" s="96">
        <v>4.5858997404771165</v>
      </c>
      <c r="AB55" s="96">
        <v>4.8649048502995242</v>
      </c>
      <c r="AC55" s="96">
        <v>4.8054752805251981</v>
      </c>
      <c r="AD55" s="96">
        <v>4.952639620343704</v>
      </c>
      <c r="AE55" s="96">
        <v>4.3133092389604881</v>
      </c>
      <c r="AF55" s="96">
        <f t="shared" si="10"/>
        <v>5.0984544860066912</v>
      </c>
      <c r="AG55" s="96">
        <f t="shared" si="11"/>
        <v>4.8963077600459428</v>
      </c>
      <c r="AH55" s="96">
        <f t="shared" si="12"/>
        <v>4.8475404153256543</v>
      </c>
      <c r="AI55" s="96">
        <f t="shared" si="13"/>
        <v>5.3003893641779287</v>
      </c>
      <c r="AJ55" s="96">
        <f t="shared" si="14"/>
        <v>4.8220924895269688</v>
      </c>
      <c r="AK55" s="127"/>
      <c r="AL55" s="13"/>
      <c r="AM55" s="13"/>
      <c r="AN55" s="13"/>
      <c r="AO55" s="13"/>
      <c r="AP55" s="13"/>
      <c r="AQ55" s="13"/>
      <c r="AR55" s="8">
        <f t="shared" si="15"/>
        <v>4.915909442550257</v>
      </c>
      <c r="AS55" s="8">
        <f t="shared" si="16"/>
        <v>5.0654818989162553</v>
      </c>
      <c r="AT55" s="8">
        <f t="shared" si="17"/>
        <v>5.1022412863560884</v>
      </c>
      <c r="AU55" s="8">
        <f t="shared" si="18"/>
        <v>5.2574825130918956</v>
      </c>
      <c r="AV55" s="8">
        <f t="shared" si="19"/>
        <v>5.0852787852286241</v>
      </c>
      <c r="AW55" s="8"/>
      <c r="AX55" s="8">
        <f t="shared" si="20"/>
        <v>4.828154073914444</v>
      </c>
      <c r="AY55" s="8">
        <f t="shared" si="21"/>
        <v>4.9075798889144568</v>
      </c>
      <c r="AZ55" s="8">
        <f t="shared" si="22"/>
        <v>4.8681948133350881</v>
      </c>
      <c r="BA55" s="8">
        <v>4.8189679573667359</v>
      </c>
      <c r="BB55" s="8">
        <f t="shared" si="23"/>
        <v>4.72094923709101</v>
      </c>
      <c r="BC55" s="8">
        <v>4.7381347475788225</v>
      </c>
      <c r="BD55" s="8">
        <f t="shared" si="24"/>
        <v>4.8225463664923298</v>
      </c>
      <c r="BE55" s="5"/>
      <c r="BF55" s="60">
        <f t="shared" si="25"/>
        <v>46.227395700000002</v>
      </c>
      <c r="BG55" s="62">
        <f t="shared" si="26"/>
        <v>40.361879399999999</v>
      </c>
      <c r="BH55" s="62">
        <f t="shared" si="27"/>
        <v>43.113536099999997</v>
      </c>
      <c r="BI55" s="62">
        <f t="shared" si="28"/>
        <v>46.524234300000003</v>
      </c>
      <c r="BJ55" s="62">
        <f t="shared" si="29"/>
        <v>39.861879399999999</v>
      </c>
      <c r="BK55" s="62">
        <f t="shared" si="30"/>
        <v>47.278013799999997</v>
      </c>
      <c r="BL55" s="62">
        <f t="shared" si="31"/>
        <v>44.732508199999998</v>
      </c>
      <c r="BM55" s="62">
        <f t="shared" si="32"/>
        <v>39.504379399999998</v>
      </c>
      <c r="BN55" s="63">
        <f t="shared" si="33"/>
        <v>42.144379399999998</v>
      </c>
      <c r="BO55" s="50"/>
      <c r="BP55" s="104"/>
      <c r="BX55" s="53">
        <f t="shared" si="40"/>
        <v>2018</v>
      </c>
      <c r="BY55" s="97">
        <f t="shared" si="41"/>
        <v>43405</v>
      </c>
      <c r="BZ55" s="56">
        <f t="shared" si="42"/>
        <v>4.8955850433672197</v>
      </c>
      <c r="CA55" s="56">
        <f t="shared" si="43"/>
        <v>4.72094923709101</v>
      </c>
      <c r="CB55" s="56">
        <v>4.8156516308361237</v>
      </c>
      <c r="CC55" s="56">
        <v>4.7348815815445926</v>
      </c>
      <c r="CD55" s="56">
        <v>4.8156516308361237</v>
      </c>
      <c r="CE55" s="56">
        <f t="shared" si="44"/>
        <v>4.7520731490939205</v>
      </c>
      <c r="CF55" s="1"/>
      <c r="CG55" s="98">
        <v>-0.75</v>
      </c>
      <c r="CH55" s="99">
        <v>-1</v>
      </c>
      <c r="CI55" s="99">
        <v>-0.5</v>
      </c>
      <c r="CJ55" s="99">
        <v>-0.5</v>
      </c>
      <c r="CK55" s="99">
        <v>2.75</v>
      </c>
      <c r="CL55" s="99">
        <v>0.5</v>
      </c>
      <c r="CM55" s="99">
        <v>-1.958750000000002</v>
      </c>
      <c r="CN55" s="100">
        <v>-0.87999999999999545</v>
      </c>
      <c r="CO55" s="13"/>
      <c r="CP55" s="101">
        <v>1.075460695124796</v>
      </c>
      <c r="CQ55" s="102">
        <v>1.0328201539538138</v>
      </c>
      <c r="CR55" s="102">
        <v>1.0225332400279916</v>
      </c>
      <c r="CS55" s="102">
        <v>0.96734313039421516</v>
      </c>
      <c r="CT55" s="102">
        <v>1.0702150308707685</v>
      </c>
      <c r="CU55" s="103">
        <v>1.0034579740882477</v>
      </c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</row>
    <row r="56" spans="1:143" ht="12.75" x14ac:dyDescent="0.2">
      <c r="A56" s="3">
        <f t="shared" si="0"/>
        <v>2018</v>
      </c>
      <c r="B56" s="43">
        <v>43435</v>
      </c>
      <c r="C56" s="43">
        <v>43465</v>
      </c>
      <c r="D56" s="44">
        <f t="shared" si="1"/>
        <v>43435</v>
      </c>
      <c r="E56" s="94">
        <v>50.342300000000002</v>
      </c>
      <c r="F56" s="46">
        <v>40.783659999999998</v>
      </c>
      <c r="G56" s="94">
        <v>42.493499999999997</v>
      </c>
      <c r="H56" s="46">
        <v>40.602719999999998</v>
      </c>
      <c r="I56" s="94">
        <v>47.040109999999999</v>
      </c>
      <c r="J56" s="46">
        <v>37.732849999999999</v>
      </c>
      <c r="K56" s="94">
        <v>49.13279</v>
      </c>
      <c r="L56" s="46">
        <v>44.447519999999997</v>
      </c>
      <c r="M56" s="94">
        <v>49.067659999999997</v>
      </c>
      <c r="N56" s="46">
        <v>44.443980000000003</v>
      </c>
      <c r="O56" s="94">
        <f t="shared" si="2"/>
        <v>41.993499999999997</v>
      </c>
      <c r="P56" s="46">
        <f t="shared" si="3"/>
        <v>40.102719999999998</v>
      </c>
      <c r="Q56" s="94">
        <f t="shared" si="4"/>
        <v>41.993499999999997</v>
      </c>
      <c r="R56" s="46">
        <f t="shared" si="5"/>
        <v>40.102719999999998</v>
      </c>
      <c r="S56" s="94">
        <f t="shared" si="6"/>
        <v>44.993499999999997</v>
      </c>
      <c r="T56" s="46">
        <f t="shared" si="7"/>
        <v>41.352719999999998</v>
      </c>
      <c r="U56" s="94">
        <f t="shared" si="8"/>
        <v>47.446359999999999</v>
      </c>
      <c r="V56" s="95">
        <f t="shared" si="9"/>
        <v>40.493659999999998</v>
      </c>
      <c r="W56" s="96">
        <v>5.0147207199425985</v>
      </c>
      <c r="X56" s="96">
        <v>5.1071390157009544</v>
      </c>
      <c r="Y56" s="96">
        <v>4.8988364576284216</v>
      </c>
      <c r="Z56" s="96">
        <v>4.8114121321808492</v>
      </c>
      <c r="AA56" s="96">
        <v>4.6645599305882035</v>
      </c>
      <c r="AB56" s="96">
        <v>4.9375369717022179</v>
      </c>
      <c r="AC56" s="96">
        <v>4.8766463408635516</v>
      </c>
      <c r="AD56" s="96">
        <v>5.0909649381101287</v>
      </c>
      <c r="AE56" s="96">
        <v>4.3267610586184757</v>
      </c>
      <c r="AF56" s="96">
        <f t="shared" si="10"/>
        <v>5.1652458368182543</v>
      </c>
      <c r="AG56" s="96">
        <f t="shared" si="11"/>
        <v>4.9658472474557334</v>
      </c>
      <c r="AH56" s="96">
        <f t="shared" si="12"/>
        <v>4.9160777013159711</v>
      </c>
      <c r="AI56" s="96">
        <f t="shared" si="13"/>
        <v>5.4457454932231579</v>
      </c>
      <c r="AJ56" s="96">
        <f t="shared" si="14"/>
        <v>4.8927785072169732</v>
      </c>
      <c r="AK56" s="127"/>
      <c r="AL56" s="13"/>
      <c r="AM56" s="13"/>
      <c r="AN56" s="13"/>
      <c r="AO56" s="13"/>
      <c r="AP56" s="13"/>
      <c r="AQ56" s="13"/>
      <c r="AR56" s="8">
        <f t="shared" si="15"/>
        <v>4.9882451070876623</v>
      </c>
      <c r="AS56" s="8">
        <f t="shared" si="16"/>
        <v>5.2060706963208947</v>
      </c>
      <c r="AT56" s="8">
        <f t="shared" si="17"/>
        <v>5.1773184601377267</v>
      </c>
      <c r="AU56" s="8">
        <f t="shared" si="18"/>
        <v>5.403399601736897</v>
      </c>
      <c r="AV56" s="8">
        <f t="shared" si="19"/>
        <v>5.1937584663207952</v>
      </c>
      <c r="AW56" s="8"/>
      <c r="AX56" s="8">
        <f t="shared" si="20"/>
        <v>4.9000867401107548</v>
      </c>
      <c r="AY56" s="8">
        <f t="shared" si="21"/>
        <v>4.979798113509438</v>
      </c>
      <c r="AZ56" s="8">
        <f t="shared" si="22"/>
        <v>4.9408519840239489</v>
      </c>
      <c r="BA56" s="8">
        <v>4.8918779713767266</v>
      </c>
      <c r="BB56" s="8">
        <f t="shared" si="23"/>
        <v>4.8015519526469967</v>
      </c>
      <c r="BC56" s="8">
        <v>4.8098460257514564</v>
      </c>
      <c r="BD56" s="8">
        <f t="shared" si="24"/>
        <v>4.8935613582931685</v>
      </c>
      <c r="BE56" s="5"/>
      <c r="BF56" s="60">
        <f t="shared" si="25"/>
        <v>46.232084799999996</v>
      </c>
      <c r="BG56" s="62">
        <f t="shared" si="26"/>
        <v>41.680464599999993</v>
      </c>
      <c r="BH56" s="62">
        <f t="shared" si="27"/>
        <v>43.037988200000001</v>
      </c>
      <c r="BI56" s="62">
        <f t="shared" si="28"/>
        <v>47.079477599999997</v>
      </c>
      <c r="BJ56" s="62">
        <f t="shared" si="29"/>
        <v>41.180464599999993</v>
      </c>
      <c r="BK56" s="62">
        <f t="shared" si="30"/>
        <v>47.118123900000001</v>
      </c>
      <c r="BL56" s="62">
        <f t="shared" si="31"/>
        <v>44.456698999999993</v>
      </c>
      <c r="BM56" s="62">
        <f t="shared" si="32"/>
        <v>41.180464599999993</v>
      </c>
      <c r="BN56" s="63">
        <f t="shared" si="33"/>
        <v>43.427964599999996</v>
      </c>
      <c r="BO56" s="50"/>
      <c r="BP56" s="104"/>
      <c r="BX56" s="53">
        <f t="shared" si="40"/>
        <v>2018</v>
      </c>
      <c r="BY56" s="97">
        <f t="shared" si="41"/>
        <v>43435</v>
      </c>
      <c r="BZ56" s="56">
        <f t="shared" si="42"/>
        <v>5.0736737705817694</v>
      </c>
      <c r="CA56" s="56">
        <f t="shared" si="43"/>
        <v>4.8015519526469967</v>
      </c>
      <c r="CB56" s="56">
        <v>4.8885616448461136</v>
      </c>
      <c r="CC56" s="56">
        <v>4.8065929905750737</v>
      </c>
      <c r="CD56" s="56">
        <v>4.8885616448461136</v>
      </c>
      <c r="CE56" s="56">
        <f t="shared" si="44"/>
        <v>4.8327999451849371</v>
      </c>
      <c r="CF56" s="1"/>
      <c r="CG56" s="98">
        <v>-0.5</v>
      </c>
      <c r="CH56" s="99">
        <v>-0.5</v>
      </c>
      <c r="CI56" s="99">
        <v>-0.5</v>
      </c>
      <c r="CJ56" s="99">
        <v>-0.5</v>
      </c>
      <c r="CK56" s="99">
        <v>2.5</v>
      </c>
      <c r="CL56" s="99">
        <v>0.75</v>
      </c>
      <c r="CM56" s="99">
        <v>-2.8959400000000031</v>
      </c>
      <c r="CN56" s="100">
        <v>-0.28999999999999915</v>
      </c>
      <c r="CO56" s="13"/>
      <c r="CP56" s="101">
        <v>1.07354051054384</v>
      </c>
      <c r="CQ56" s="102">
        <v>1.0320976692563819</v>
      </c>
      <c r="CR56" s="102">
        <v>1.0217536071032187</v>
      </c>
      <c r="CS56" s="102">
        <v>0.9694783573806881</v>
      </c>
      <c r="CT56" s="102">
        <v>1.0696882731321129</v>
      </c>
      <c r="CU56" s="103">
        <v>1.0033080451658434</v>
      </c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</row>
    <row r="57" spans="1:143" ht="12.75" x14ac:dyDescent="0.2">
      <c r="A57" s="3">
        <f t="shared" si="0"/>
        <v>2019</v>
      </c>
      <c r="B57" s="43">
        <v>43466</v>
      </c>
      <c r="C57" s="43">
        <v>43496</v>
      </c>
      <c r="D57" s="44">
        <f t="shared" si="1"/>
        <v>43466</v>
      </c>
      <c r="E57" s="94">
        <v>50.691339999999997</v>
      </c>
      <c r="F57" s="46">
        <v>40.551819999999999</v>
      </c>
      <c r="G57" s="94">
        <v>44.261920000000003</v>
      </c>
      <c r="H57" s="46">
        <v>41.227519999999998</v>
      </c>
      <c r="I57" s="94">
        <v>47.013599999999997</v>
      </c>
      <c r="J57" s="46">
        <v>37.35575</v>
      </c>
      <c r="K57" s="94">
        <v>50.490020000000001</v>
      </c>
      <c r="L57" s="46">
        <v>44.678699999999999</v>
      </c>
      <c r="M57" s="94">
        <v>50.487070000000003</v>
      </c>
      <c r="N57" s="46">
        <v>44.678699999999999</v>
      </c>
      <c r="O57" s="94">
        <f t="shared" si="2"/>
        <v>43.761920000000003</v>
      </c>
      <c r="P57" s="46">
        <f t="shared" si="3"/>
        <v>40.727519999999998</v>
      </c>
      <c r="Q57" s="94">
        <f t="shared" si="4"/>
        <v>43.761920000000003</v>
      </c>
      <c r="R57" s="46">
        <f t="shared" si="5"/>
        <v>40.727519999999998</v>
      </c>
      <c r="S57" s="94">
        <f t="shared" si="6"/>
        <v>46.011920000000003</v>
      </c>
      <c r="T57" s="46">
        <f t="shared" si="7"/>
        <v>39.727519999999998</v>
      </c>
      <c r="U57" s="94">
        <f t="shared" si="8"/>
        <v>49.12809</v>
      </c>
      <c r="V57" s="95">
        <f t="shared" si="9"/>
        <v>39.997010000000003</v>
      </c>
      <c r="W57" s="96">
        <v>5.0416993417223681</v>
      </c>
      <c r="X57" s="96">
        <v>5.1705679161798175</v>
      </c>
      <c r="Y57" s="96">
        <v>4.8679700506137475</v>
      </c>
      <c r="Z57" s="96">
        <v>4.8413376200762288</v>
      </c>
      <c r="AA57" s="96">
        <v>4.6812022796442534</v>
      </c>
      <c r="AB57" s="96">
        <v>5.0131870811736681</v>
      </c>
      <c r="AC57" s="96">
        <v>4.9880978173463904</v>
      </c>
      <c r="AD57" s="96">
        <v>5.2949344132531326</v>
      </c>
      <c r="AE57" s="96">
        <v>4.5028397383757142</v>
      </c>
      <c r="AF57" s="96">
        <f t="shared" si="10"/>
        <v>5.1931103351235199</v>
      </c>
      <c r="AG57" s="96">
        <f t="shared" si="11"/>
        <v>4.9951725536715363</v>
      </c>
      <c r="AH57" s="96">
        <f t="shared" si="12"/>
        <v>4.9449793125394157</v>
      </c>
      <c r="AI57" s="96">
        <f t="shared" si="13"/>
        <v>5.6648449361362614</v>
      </c>
      <c r="AJ57" s="96">
        <f t="shared" si="14"/>
        <v>5.0044358091492107</v>
      </c>
      <c r="AK57" s="127"/>
      <c r="AL57" s="13"/>
      <c r="AM57" s="13"/>
      <c r="AN57" s="13"/>
      <c r="AO57" s="13"/>
      <c r="AP57" s="13"/>
      <c r="AQ57" s="13"/>
      <c r="AR57" s="8">
        <f t="shared" si="15"/>
        <v>5.101520314408365</v>
      </c>
      <c r="AS57" s="8">
        <f t="shared" si="16"/>
        <v>5.4133778160922166</v>
      </c>
      <c r="AT57" s="8">
        <f t="shared" si="17"/>
        <v>5.2948867783325486</v>
      </c>
      <c r="AU57" s="8">
        <f t="shared" si="18"/>
        <v>5.6185636256907276</v>
      </c>
      <c r="AV57" s="8">
        <f t="shared" si="19"/>
        <v>5.357087133630964</v>
      </c>
      <c r="AW57" s="8"/>
      <c r="AX57" s="8">
        <f t="shared" si="20"/>
        <v>4.9305359544935179</v>
      </c>
      <c r="AY57" s="8">
        <f t="shared" si="21"/>
        <v>5.0928894138471739</v>
      </c>
      <c r="AZ57" s="8">
        <f t="shared" si="22"/>
        <v>5.0165281836219728</v>
      </c>
      <c r="BA57" s="8">
        <v>4.922780473422451</v>
      </c>
      <c r="BB57" s="8">
        <f t="shared" si="23"/>
        <v>4.8186052870624589</v>
      </c>
      <c r="BC57" s="8">
        <v>4.8402404503105796</v>
      </c>
      <c r="BD57" s="8">
        <f t="shared" si="24"/>
        <v>4.9236221196144934</v>
      </c>
      <c r="BE57" s="5"/>
      <c r="BF57" s="60">
        <f t="shared" si="25"/>
        <v>46.331346399999994</v>
      </c>
      <c r="BG57" s="62">
        <f t="shared" si="26"/>
        <v>42.957127999999997</v>
      </c>
      <c r="BH57" s="62">
        <f t="shared" si="27"/>
        <v>42.860724499999996</v>
      </c>
      <c r="BI57" s="62">
        <f t="shared" si="28"/>
        <v>47.989470900000001</v>
      </c>
      <c r="BJ57" s="62">
        <f t="shared" si="29"/>
        <v>42.457127999999997</v>
      </c>
      <c r="BK57" s="62">
        <f t="shared" si="30"/>
        <v>47.991152399999997</v>
      </c>
      <c r="BL57" s="62">
        <f t="shared" si="31"/>
        <v>45.201725600000003</v>
      </c>
      <c r="BM57" s="62">
        <f t="shared" si="32"/>
        <v>42.457127999999997</v>
      </c>
      <c r="BN57" s="63">
        <f t="shared" si="33"/>
        <v>43.309628000000004</v>
      </c>
      <c r="BO57" s="50"/>
      <c r="BP57" s="104"/>
      <c r="BX57" s="53">
        <f t="shared" si="40"/>
        <v>2019</v>
      </c>
      <c r="BY57" s="97">
        <f t="shared" si="41"/>
        <v>43466</v>
      </c>
      <c r="BZ57" s="56">
        <f t="shared" si="42"/>
        <v>5.0419149404401145</v>
      </c>
      <c r="CA57" s="56">
        <f t="shared" si="43"/>
        <v>4.8186052870624589</v>
      </c>
      <c r="CB57" s="56">
        <v>4.9194641468918379</v>
      </c>
      <c r="CC57" s="56">
        <v>4.8369874705975651</v>
      </c>
      <c r="CD57" s="56">
        <v>4.9194641468918379</v>
      </c>
      <c r="CE57" s="56">
        <f t="shared" si="44"/>
        <v>4.8498795316546106</v>
      </c>
      <c r="CF57" s="1"/>
      <c r="CG57" s="98">
        <v>-0.5</v>
      </c>
      <c r="CH57" s="99">
        <v>-0.5</v>
      </c>
      <c r="CI57" s="99">
        <v>-0.5</v>
      </c>
      <c r="CJ57" s="99">
        <v>-0.5</v>
      </c>
      <c r="CK57" s="99">
        <v>1.75</v>
      </c>
      <c r="CL57" s="99">
        <v>-1.5</v>
      </c>
      <c r="CM57" s="99">
        <v>-1.5632499999999965</v>
      </c>
      <c r="CN57" s="100">
        <v>-0.55480999999999625</v>
      </c>
      <c r="CO57" s="13"/>
      <c r="CP57" s="101">
        <v>1.0726602320789502</v>
      </c>
      <c r="CQ57" s="102">
        <v>1.031775295521093</v>
      </c>
      <c r="CR57" s="102">
        <v>1.0214076564363952</v>
      </c>
      <c r="CS57" s="102">
        <v>0.96692332718794061</v>
      </c>
      <c r="CT57" s="102">
        <v>1.0698612096038902</v>
      </c>
      <c r="CU57" s="103">
        <v>1.0032753952310245</v>
      </c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</row>
    <row r="58" spans="1:143" ht="12.75" x14ac:dyDescent="0.2">
      <c r="A58" s="3">
        <f t="shared" si="0"/>
        <v>2019</v>
      </c>
      <c r="B58" s="43">
        <v>43497</v>
      </c>
      <c r="C58" s="43">
        <v>43524</v>
      </c>
      <c r="D58" s="44">
        <f t="shared" si="1"/>
        <v>43497</v>
      </c>
      <c r="E58" s="94">
        <v>48.383870000000002</v>
      </c>
      <c r="F58" s="46">
        <v>40.16583</v>
      </c>
      <c r="G58" s="94">
        <v>43.625309999999999</v>
      </c>
      <c r="H58" s="46">
        <v>40.723999999999997</v>
      </c>
      <c r="I58" s="94">
        <v>44.769779999999997</v>
      </c>
      <c r="J58" s="46">
        <v>36.913310000000003</v>
      </c>
      <c r="K58" s="94">
        <v>49.43412</v>
      </c>
      <c r="L58" s="46">
        <v>44.026809999999998</v>
      </c>
      <c r="M58" s="94">
        <v>49.039569999999998</v>
      </c>
      <c r="N58" s="46">
        <v>43.992319999999999</v>
      </c>
      <c r="O58" s="94">
        <f t="shared" si="2"/>
        <v>42.625309999999999</v>
      </c>
      <c r="P58" s="46">
        <f t="shared" si="3"/>
        <v>39.473999999999997</v>
      </c>
      <c r="Q58" s="94">
        <f t="shared" si="4"/>
        <v>43.625309999999999</v>
      </c>
      <c r="R58" s="46">
        <f t="shared" si="5"/>
        <v>40.223999999999997</v>
      </c>
      <c r="S58" s="94">
        <f t="shared" si="6"/>
        <v>46.125309999999999</v>
      </c>
      <c r="T58" s="46">
        <f t="shared" si="7"/>
        <v>42.973999999999997</v>
      </c>
      <c r="U58" s="94">
        <f t="shared" si="8"/>
        <v>46.80162</v>
      </c>
      <c r="V58" s="95">
        <f t="shared" si="9"/>
        <v>39.932079999999999</v>
      </c>
      <c r="W58" s="96">
        <v>5.0720370722270429</v>
      </c>
      <c r="X58" s="96">
        <v>5.1030797245448216</v>
      </c>
      <c r="Y58" s="96">
        <v>4.8511314020534968</v>
      </c>
      <c r="Z58" s="96">
        <v>4.7994113297989296</v>
      </c>
      <c r="AA58" s="96">
        <v>4.6610019269915819</v>
      </c>
      <c r="AB58" s="96">
        <v>4.9697795411738115</v>
      </c>
      <c r="AC58" s="96">
        <v>4.9451932270233705</v>
      </c>
      <c r="AD58" s="96">
        <v>5.1490196372409969</v>
      </c>
      <c r="AE58" s="96">
        <v>4.5310958738644933</v>
      </c>
      <c r="AF58" s="96">
        <f t="shared" si="10"/>
        <v>5.1488297844333273</v>
      </c>
      <c r="AG58" s="96">
        <f t="shared" si="11"/>
        <v>4.952131742556924</v>
      </c>
      <c r="AH58" s="96">
        <f t="shared" si="12"/>
        <v>4.9024088174729261</v>
      </c>
      <c r="AI58" s="96">
        <f t="shared" si="13"/>
        <v>5.5103620048337971</v>
      </c>
      <c r="AJ58" s="96">
        <f t="shared" si="14"/>
        <v>4.9614471215399583</v>
      </c>
      <c r="AK58" s="127"/>
      <c r="AL58" s="13"/>
      <c r="AM58" s="13"/>
      <c r="AN58" s="13"/>
      <c r="AO58" s="13"/>
      <c r="AP58" s="13"/>
      <c r="AQ58" s="13"/>
      <c r="AR58" s="8">
        <f t="shared" si="15"/>
        <v>5.0579136568994514</v>
      </c>
      <c r="AS58" s="8">
        <f t="shared" si="16"/>
        <v>5.2650753707094182</v>
      </c>
      <c r="AT58" s="8">
        <f t="shared" si="17"/>
        <v>5.249627436004392</v>
      </c>
      <c r="AU58" s="8">
        <f t="shared" si="18"/>
        <v>5.4646405431359417</v>
      </c>
      <c r="AV58" s="8">
        <f t="shared" si="19"/>
        <v>5.259314251687301</v>
      </c>
      <c r="AW58" s="8"/>
      <c r="AX58" s="8">
        <f t="shared" si="20"/>
        <v>4.8878759114763231</v>
      </c>
      <c r="AY58" s="8">
        <f t="shared" si="21"/>
        <v>5.0493535535498424</v>
      </c>
      <c r="AZ58" s="8">
        <f t="shared" si="22"/>
        <v>4.9731056732774492</v>
      </c>
      <c r="BA58" s="8">
        <v>4.8801101474178754</v>
      </c>
      <c r="BB58" s="8">
        <f t="shared" si="23"/>
        <v>4.7979060836064988</v>
      </c>
      <c r="BC58" s="8">
        <v>4.7982716801850964</v>
      </c>
      <c r="BD58" s="8">
        <f t="shared" si="24"/>
        <v>4.8815063081857657</v>
      </c>
      <c r="BE58" s="5"/>
      <c r="BF58" s="60">
        <f t="shared" si="25"/>
        <v>44.850112799999998</v>
      </c>
      <c r="BG58" s="62">
        <f t="shared" si="26"/>
        <v>42.377746699999996</v>
      </c>
      <c r="BH58" s="62">
        <f t="shared" si="27"/>
        <v>41.391497899999997</v>
      </c>
      <c r="BI58" s="62">
        <f t="shared" si="28"/>
        <v>46.869252499999995</v>
      </c>
      <c r="BJ58" s="62">
        <f t="shared" si="29"/>
        <v>42.1627467</v>
      </c>
      <c r="BK58" s="62">
        <f t="shared" si="30"/>
        <v>47.108976699999999</v>
      </c>
      <c r="BL58" s="62">
        <f t="shared" si="31"/>
        <v>43.847717799999998</v>
      </c>
      <c r="BM58" s="62">
        <f t="shared" si="32"/>
        <v>41.270246700000001</v>
      </c>
      <c r="BN58" s="63">
        <f t="shared" si="33"/>
        <v>44.770246700000001</v>
      </c>
      <c r="BO58" s="50"/>
      <c r="BP58" s="104"/>
      <c r="BX58" s="53">
        <f t="shared" si="40"/>
        <v>2019</v>
      </c>
      <c r="BY58" s="97">
        <f t="shared" si="41"/>
        <v>43497</v>
      </c>
      <c r="BZ58" s="56">
        <f t="shared" si="42"/>
        <v>5.0245894454712383</v>
      </c>
      <c r="CA58" s="56">
        <f t="shared" si="43"/>
        <v>4.7979060836064988</v>
      </c>
      <c r="CB58" s="56">
        <v>4.8767938208872623</v>
      </c>
      <c r="CC58" s="56">
        <v>4.7950186238879917</v>
      </c>
      <c r="CD58" s="56">
        <v>4.8767938208872623</v>
      </c>
      <c r="CE58" s="56">
        <f t="shared" si="44"/>
        <v>4.8291484636613111</v>
      </c>
      <c r="CF58" s="1"/>
      <c r="CG58" s="98">
        <v>-1</v>
      </c>
      <c r="CH58" s="99">
        <v>-1.25</v>
      </c>
      <c r="CI58" s="99">
        <v>0</v>
      </c>
      <c r="CJ58" s="99">
        <v>-0.5</v>
      </c>
      <c r="CK58" s="99">
        <v>2.5</v>
      </c>
      <c r="CL58" s="99">
        <v>2.25</v>
      </c>
      <c r="CM58" s="99">
        <v>-1.5822500000000019</v>
      </c>
      <c r="CN58" s="100">
        <v>-0.23375000000000057</v>
      </c>
      <c r="CO58" s="13"/>
      <c r="CP58" s="101">
        <v>1.0728044400914136</v>
      </c>
      <c r="CQ58" s="102">
        <v>1.0318206551311351</v>
      </c>
      <c r="CR58" s="102">
        <v>1.0214604418326261</v>
      </c>
      <c r="CS58" s="102">
        <v>0.97116117096528454</v>
      </c>
      <c r="CT58" s="102">
        <v>1.0701769255217715</v>
      </c>
      <c r="CU58" s="103">
        <v>1.0032868067576748</v>
      </c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</row>
    <row r="59" spans="1:143" ht="12.75" x14ac:dyDescent="0.2">
      <c r="A59" s="3">
        <f t="shared" si="0"/>
        <v>2019</v>
      </c>
      <c r="B59" s="43">
        <v>43525</v>
      </c>
      <c r="C59" s="43">
        <v>43555</v>
      </c>
      <c r="D59" s="44">
        <f t="shared" si="1"/>
        <v>43525</v>
      </c>
      <c r="E59" s="94">
        <v>40.665399999999998</v>
      </c>
      <c r="F59" s="46">
        <v>35.816659999999999</v>
      </c>
      <c r="G59" s="94">
        <v>41.298780000000001</v>
      </c>
      <c r="H59" s="46">
        <v>37.876170000000002</v>
      </c>
      <c r="I59" s="94">
        <v>37.390819999999998</v>
      </c>
      <c r="J59" s="46">
        <v>32.755420000000001</v>
      </c>
      <c r="K59" s="94">
        <v>44.195860000000003</v>
      </c>
      <c r="L59" s="46">
        <v>40.518610000000002</v>
      </c>
      <c r="M59" s="94">
        <v>44.146929999999998</v>
      </c>
      <c r="N59" s="46">
        <v>40.482579999999999</v>
      </c>
      <c r="O59" s="94">
        <f t="shared" si="2"/>
        <v>40.298780000000001</v>
      </c>
      <c r="P59" s="46">
        <f t="shared" si="3"/>
        <v>36.376170000000002</v>
      </c>
      <c r="Q59" s="94">
        <f t="shared" si="4"/>
        <v>41.298780000000001</v>
      </c>
      <c r="R59" s="46">
        <f t="shared" si="5"/>
        <v>37.376170000000002</v>
      </c>
      <c r="S59" s="94">
        <f t="shared" si="6"/>
        <v>43.548780000000001</v>
      </c>
      <c r="T59" s="46">
        <f t="shared" si="7"/>
        <v>39.876170000000002</v>
      </c>
      <c r="U59" s="94">
        <f t="shared" si="8"/>
        <v>39.007150000000003</v>
      </c>
      <c r="V59" s="95">
        <f t="shared" si="9"/>
        <v>35.903970000000001</v>
      </c>
      <c r="W59" s="96">
        <v>4.7885532288670545</v>
      </c>
      <c r="X59" s="96">
        <v>4.8197958763310771</v>
      </c>
      <c r="Y59" s="96">
        <v>4.6597008619369484</v>
      </c>
      <c r="Z59" s="96">
        <v>4.6815398432906159</v>
      </c>
      <c r="AA59" s="96">
        <v>4.5395185022089919</v>
      </c>
      <c r="AB59" s="96">
        <v>4.8480963571421745</v>
      </c>
      <c r="AC59" s="96">
        <v>4.8245669492494123</v>
      </c>
      <c r="AD59" s="96">
        <v>4.9902979303858013</v>
      </c>
      <c r="AE59" s="96">
        <v>4.4768224531064931</v>
      </c>
      <c r="AF59" s="96">
        <f t="shared" si="10"/>
        <v>5.0247666915918776</v>
      </c>
      <c r="AG59" s="96">
        <f t="shared" si="11"/>
        <v>4.8314110912247514</v>
      </c>
      <c r="AH59" s="96">
        <f t="shared" si="12"/>
        <v>4.7829689028849112</v>
      </c>
      <c r="AI59" s="96">
        <f t="shared" si="13"/>
        <v>5.3410920350360023</v>
      </c>
      <c r="AJ59" s="96">
        <f t="shared" si="14"/>
        <v>4.840640980664884</v>
      </c>
      <c r="AK59" s="127"/>
      <c r="AL59" s="13"/>
      <c r="AM59" s="13"/>
      <c r="AN59" s="13"/>
      <c r="AO59" s="13"/>
      <c r="AP59" s="13"/>
      <c r="AQ59" s="13"/>
      <c r="AR59" s="8">
        <f t="shared" si="15"/>
        <v>4.9353135168710356</v>
      </c>
      <c r="AS59" s="8">
        <f t="shared" si="16"/>
        <v>5.1037564288909447</v>
      </c>
      <c r="AT59" s="8">
        <f t="shared" si="17"/>
        <v>5.1223807717561236</v>
      </c>
      <c r="AU59" s="8">
        <f t="shared" si="18"/>
        <v>5.2972076411694067</v>
      </c>
      <c r="AV59" s="8">
        <f t="shared" si="19"/>
        <v>5.1146645896718779</v>
      </c>
      <c r="AW59" s="8"/>
      <c r="AX59" s="8">
        <f t="shared" si="20"/>
        <v>4.7679415540197558</v>
      </c>
      <c r="AY59" s="8">
        <f t="shared" si="21"/>
        <v>4.9269524599182262</v>
      </c>
      <c r="AZ59" s="8">
        <f t="shared" si="22"/>
        <v>4.8513805232831002</v>
      </c>
      <c r="BA59" s="8">
        <v>4.7600722384476981</v>
      </c>
      <c r="BB59" s="8">
        <f t="shared" si="23"/>
        <v>4.6734226070386233</v>
      </c>
      <c r="BC59" s="8">
        <v>4.6802073511857607</v>
      </c>
      <c r="BD59" s="8">
        <f t="shared" si="24"/>
        <v>4.76310200230097</v>
      </c>
      <c r="BE59" s="5"/>
      <c r="BF59" s="60">
        <f t="shared" si="25"/>
        <v>38.580441799999996</v>
      </c>
      <c r="BG59" s="62">
        <f t="shared" si="26"/>
        <v>39.827057699999997</v>
      </c>
      <c r="BH59" s="62">
        <f t="shared" si="27"/>
        <v>35.397598000000002</v>
      </c>
      <c r="BI59" s="62">
        <f t="shared" si="28"/>
        <v>42.571259499999996</v>
      </c>
      <c r="BJ59" s="62">
        <f t="shared" si="29"/>
        <v>39.612057700000001</v>
      </c>
      <c r="BK59" s="62">
        <f t="shared" si="30"/>
        <v>42.614642500000002</v>
      </c>
      <c r="BL59" s="62">
        <f t="shared" si="31"/>
        <v>37.672782599999998</v>
      </c>
      <c r="BM59" s="62">
        <f t="shared" si="32"/>
        <v>38.612057700000001</v>
      </c>
      <c r="BN59" s="63">
        <f t="shared" si="33"/>
        <v>41.969557699999996</v>
      </c>
      <c r="BO59" s="50"/>
      <c r="BP59" s="104"/>
      <c r="BX59" s="53">
        <f t="shared" si="40"/>
        <v>2019</v>
      </c>
      <c r="BY59" s="97">
        <f t="shared" si="41"/>
        <v>43525</v>
      </c>
      <c r="BZ59" s="56">
        <f t="shared" si="42"/>
        <v>4.8276241814352803</v>
      </c>
      <c r="CA59" s="56">
        <f t="shared" si="43"/>
        <v>4.6734226070386233</v>
      </c>
      <c r="CB59" s="56">
        <v>4.756755911917085</v>
      </c>
      <c r="CC59" s="56">
        <v>4.6769540794463396</v>
      </c>
      <c r="CD59" s="56">
        <v>4.756755911917085</v>
      </c>
      <c r="CE59" s="56">
        <f t="shared" si="44"/>
        <v>4.7044733561258125</v>
      </c>
      <c r="CF59" s="1"/>
      <c r="CG59" s="98">
        <v>-1</v>
      </c>
      <c r="CH59" s="99">
        <v>-1.5</v>
      </c>
      <c r="CI59" s="99">
        <v>0</v>
      </c>
      <c r="CJ59" s="99">
        <v>-0.5</v>
      </c>
      <c r="CK59" s="99">
        <v>2.25</v>
      </c>
      <c r="CL59" s="99">
        <v>2</v>
      </c>
      <c r="CM59" s="99">
        <v>-1.6582499999999953</v>
      </c>
      <c r="CN59" s="100">
        <v>8.7310000000002219E-2</v>
      </c>
      <c r="CO59" s="13"/>
      <c r="CP59" s="101">
        <v>1.0733149476006618</v>
      </c>
      <c r="CQ59" s="102">
        <v>1.0320132377275235</v>
      </c>
      <c r="CR59" s="102">
        <v>1.0216657473800332</v>
      </c>
      <c r="CS59" s="102">
        <v>0.9696635410921125</v>
      </c>
      <c r="CT59" s="102">
        <v>1.0702952227589908</v>
      </c>
      <c r="CU59" s="103">
        <v>1.0033317045000221</v>
      </c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</row>
    <row r="60" spans="1:143" ht="12.75" x14ac:dyDescent="0.2">
      <c r="A60" s="3">
        <f t="shared" si="0"/>
        <v>2019</v>
      </c>
      <c r="B60" s="43">
        <v>43556</v>
      </c>
      <c r="C60" s="43">
        <v>43585</v>
      </c>
      <c r="D60" s="44">
        <f t="shared" si="1"/>
        <v>43556</v>
      </c>
      <c r="E60" s="94">
        <v>41.350529999999999</v>
      </c>
      <c r="F60" s="46">
        <v>35.840940000000003</v>
      </c>
      <c r="G60" s="94">
        <v>43.308750000000003</v>
      </c>
      <c r="H60" s="46">
        <v>38.529400000000003</v>
      </c>
      <c r="I60" s="94">
        <v>38.0458</v>
      </c>
      <c r="J60" s="46">
        <v>32.77863</v>
      </c>
      <c r="K60" s="94">
        <v>47.298670000000001</v>
      </c>
      <c r="L60" s="46">
        <v>41.55988</v>
      </c>
      <c r="M60" s="94">
        <v>46.171689999999998</v>
      </c>
      <c r="N60" s="46">
        <v>41.218620000000001</v>
      </c>
      <c r="O60" s="94">
        <f t="shared" si="2"/>
        <v>42.058750000000003</v>
      </c>
      <c r="P60" s="46">
        <f t="shared" si="3"/>
        <v>37.529400000000003</v>
      </c>
      <c r="Q60" s="94">
        <f t="shared" si="4"/>
        <v>40.308750000000003</v>
      </c>
      <c r="R60" s="46">
        <f t="shared" si="5"/>
        <v>37.779400000000003</v>
      </c>
      <c r="S60" s="94">
        <f t="shared" si="6"/>
        <v>45.558750000000003</v>
      </c>
      <c r="T60" s="46">
        <f t="shared" si="7"/>
        <v>36.529400000000003</v>
      </c>
      <c r="U60" s="94">
        <f t="shared" si="8"/>
        <v>39.127780000000001</v>
      </c>
      <c r="V60" s="95">
        <f t="shared" si="9"/>
        <v>39.085070000000002</v>
      </c>
      <c r="W60" s="96">
        <v>4.7141753303198248</v>
      </c>
      <c r="X60" s="96">
        <v>4.7774105835494307</v>
      </c>
      <c r="Y60" s="96">
        <v>4.552597787190491</v>
      </c>
      <c r="Z60" s="96">
        <v>4.6142839300459997</v>
      </c>
      <c r="AA60" s="96">
        <v>4.2540095090814471</v>
      </c>
      <c r="AB60" s="96">
        <v>4.7992628746423351</v>
      </c>
      <c r="AC60" s="96">
        <v>4.7040623850974894</v>
      </c>
      <c r="AD60" s="96">
        <v>4.865653200165255</v>
      </c>
      <c r="AE60" s="96">
        <v>4.361749559343286</v>
      </c>
      <c r="AF60" s="96">
        <f t="shared" si="10"/>
        <v>4.9680179845991965</v>
      </c>
      <c r="AG60" s="96">
        <f t="shared" si="11"/>
        <v>4.7677054065429045</v>
      </c>
      <c r="AH60" s="96">
        <f t="shared" si="12"/>
        <v>4.7204817439795521</v>
      </c>
      <c r="AI60" s="96">
        <f t="shared" si="13"/>
        <v>5.1881063308563329</v>
      </c>
      <c r="AJ60" s="96">
        <f t="shared" si="14"/>
        <v>4.7211892415203307</v>
      </c>
      <c r="AK60" s="127"/>
      <c r="AL60" s="13"/>
      <c r="AM60" s="13"/>
      <c r="AN60" s="13"/>
      <c r="AO60" s="13"/>
      <c r="AP60" s="13"/>
      <c r="AQ60" s="13"/>
      <c r="AR60" s="8">
        <f t="shared" si="15"/>
        <v>4.8128370821196151</v>
      </c>
      <c r="AS60" s="8">
        <f t="shared" si="16"/>
        <v>4.9770720806639437</v>
      </c>
      <c r="AT60" s="8">
        <f t="shared" si="17"/>
        <v>4.9952625011935705</v>
      </c>
      <c r="AU60" s="8">
        <f t="shared" si="18"/>
        <v>5.16572197793431</v>
      </c>
      <c r="AV60" s="8">
        <f t="shared" si="19"/>
        <v>4.9877234104778596</v>
      </c>
      <c r="AW60" s="8"/>
      <c r="AX60" s="8">
        <f t="shared" si="20"/>
        <v>4.6995085938603989</v>
      </c>
      <c r="AY60" s="8">
        <f t="shared" si="21"/>
        <v>4.8046748707229723</v>
      </c>
      <c r="AZ60" s="8">
        <f t="shared" si="22"/>
        <v>4.8025301991455116</v>
      </c>
      <c r="BA60" s="8">
        <v>4.6898997922940628</v>
      </c>
      <c r="BB60" s="8">
        <f t="shared" si="23"/>
        <v>4.3808629255881213</v>
      </c>
      <c r="BC60" s="8">
        <v>4.6111886316791653</v>
      </c>
      <c r="BD60" s="8">
        <f t="shared" si="24"/>
        <v>4.6955420693581109</v>
      </c>
      <c r="BE60" s="5"/>
      <c r="BF60" s="60">
        <f t="shared" si="25"/>
        <v>38.981406299999996</v>
      </c>
      <c r="BG60" s="62">
        <f t="shared" si="26"/>
        <v>41.253629500000002</v>
      </c>
      <c r="BH60" s="62">
        <f t="shared" si="27"/>
        <v>35.780916899999994</v>
      </c>
      <c r="BI60" s="62">
        <f t="shared" si="28"/>
        <v>44.041869899999995</v>
      </c>
      <c r="BJ60" s="62">
        <f t="shared" si="29"/>
        <v>39.221129500000004</v>
      </c>
      <c r="BK60" s="62">
        <f t="shared" si="30"/>
        <v>44.830990299999996</v>
      </c>
      <c r="BL60" s="62">
        <f t="shared" si="31"/>
        <v>39.109414700000002</v>
      </c>
      <c r="BM60" s="62">
        <f t="shared" si="32"/>
        <v>40.111129500000004</v>
      </c>
      <c r="BN60" s="63">
        <f t="shared" si="33"/>
        <v>41.676129500000002</v>
      </c>
      <c r="BO60" s="50"/>
      <c r="BP60" s="104"/>
      <c r="BX60" s="53">
        <f t="shared" si="40"/>
        <v>2019</v>
      </c>
      <c r="BY60" s="97">
        <f t="shared" si="41"/>
        <v>43556</v>
      </c>
      <c r="BZ60" s="56">
        <f t="shared" si="42"/>
        <v>4.7174244955144466</v>
      </c>
      <c r="CA60" s="56">
        <f t="shared" si="43"/>
        <v>4.3808629255881213</v>
      </c>
      <c r="CB60" s="56">
        <v>4.6865834657634498</v>
      </c>
      <c r="CC60" s="56">
        <v>4.607935233995244</v>
      </c>
      <c r="CD60" s="56">
        <v>4.6865834657634498</v>
      </c>
      <c r="CE60" s="56">
        <f t="shared" si="44"/>
        <v>4.4114633057075601</v>
      </c>
      <c r="CF60" s="1"/>
      <c r="CG60" s="98">
        <v>-1.25</v>
      </c>
      <c r="CH60" s="99">
        <v>-1</v>
      </c>
      <c r="CI60" s="99">
        <v>-3</v>
      </c>
      <c r="CJ60" s="99">
        <v>-0.75</v>
      </c>
      <c r="CK60" s="99">
        <v>2.25</v>
      </c>
      <c r="CL60" s="99">
        <v>-2</v>
      </c>
      <c r="CM60" s="99">
        <v>-2.2227499999999978</v>
      </c>
      <c r="CN60" s="100">
        <v>3.2441299999999984</v>
      </c>
      <c r="CO60" s="13"/>
      <c r="CP60" s="101">
        <v>1.0766606606606608</v>
      </c>
      <c r="CQ60" s="102">
        <v>1.0332492492492493</v>
      </c>
      <c r="CR60" s="102">
        <v>1.0230150150150152</v>
      </c>
      <c r="CS60" s="102">
        <v>0.92192192192192202</v>
      </c>
      <c r="CT60" s="102">
        <v>1.0662712933753944</v>
      </c>
      <c r="CU60" s="103">
        <v>1.0036408650695405</v>
      </c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</row>
    <row r="61" spans="1:143" ht="12.75" x14ac:dyDescent="0.2">
      <c r="A61" s="3">
        <f t="shared" si="0"/>
        <v>2019</v>
      </c>
      <c r="B61" s="43">
        <v>43586</v>
      </c>
      <c r="C61" s="43">
        <v>43616</v>
      </c>
      <c r="D61" s="44">
        <f t="shared" si="1"/>
        <v>43586</v>
      </c>
      <c r="E61" s="94">
        <v>36.126930000000002</v>
      </c>
      <c r="F61" s="46">
        <v>31.483260000000001</v>
      </c>
      <c r="G61" s="94">
        <v>43.084769999999999</v>
      </c>
      <c r="H61" s="46">
        <v>37.833939999999998</v>
      </c>
      <c r="I61" s="94">
        <v>33.052039999999998</v>
      </c>
      <c r="J61" s="46">
        <v>28.612690000000001</v>
      </c>
      <c r="K61" s="94">
        <v>42.840910000000001</v>
      </c>
      <c r="L61" s="46">
        <v>38.727069999999998</v>
      </c>
      <c r="M61" s="94">
        <v>44.704650000000001</v>
      </c>
      <c r="N61" s="46">
        <v>39.691160000000004</v>
      </c>
      <c r="O61" s="94">
        <f t="shared" si="2"/>
        <v>42.084769999999999</v>
      </c>
      <c r="P61" s="46">
        <f t="shared" si="3"/>
        <v>36.333939999999998</v>
      </c>
      <c r="Q61" s="94">
        <f t="shared" si="4"/>
        <v>42.084769999999999</v>
      </c>
      <c r="R61" s="46">
        <f t="shared" si="5"/>
        <v>36.833939999999998</v>
      </c>
      <c r="S61" s="94">
        <f t="shared" si="6"/>
        <v>45.834769999999999</v>
      </c>
      <c r="T61" s="46">
        <f t="shared" si="7"/>
        <v>35.833939999999998</v>
      </c>
      <c r="U61" s="94">
        <f t="shared" si="8"/>
        <v>36.815179999999998</v>
      </c>
      <c r="V61" s="95">
        <f t="shared" si="9"/>
        <v>35.66057</v>
      </c>
      <c r="W61" s="96">
        <v>4.7466336401876745</v>
      </c>
      <c r="X61" s="96">
        <v>4.8101284364672114</v>
      </c>
      <c r="Y61" s="96">
        <v>4.5842974379222898</v>
      </c>
      <c r="Z61" s="96">
        <v>4.5551353482931134</v>
      </c>
      <c r="AA61" s="96">
        <v>4.1946290806210662</v>
      </c>
      <c r="AB61" s="96">
        <v>4.8259299893783698</v>
      </c>
      <c r="AC61" s="96">
        <v>4.6802921455588278</v>
      </c>
      <c r="AD61" s="96">
        <v>4.5910752324669835</v>
      </c>
      <c r="AE61" s="96">
        <v>4.3428134528032931</v>
      </c>
      <c r="AF61" s="96">
        <f t="shared" si="10"/>
        <v>4.9068785405355957</v>
      </c>
      <c r="AG61" s="96">
        <f t="shared" si="11"/>
        <v>4.7075463057643123</v>
      </c>
      <c r="AH61" s="96">
        <f t="shared" si="12"/>
        <v>4.6609578034805397</v>
      </c>
      <c r="AI61" s="96">
        <f t="shared" si="13"/>
        <v>4.8954352783814192</v>
      </c>
      <c r="AJ61" s="96">
        <f t="shared" si="14"/>
        <v>4.6972953140016056</v>
      </c>
      <c r="AK61" s="127"/>
      <c r="AL61" s="13"/>
      <c r="AM61" s="13"/>
      <c r="AN61" s="13"/>
      <c r="AO61" s="13"/>
      <c r="AP61" s="13"/>
      <c r="AQ61" s="13"/>
      <c r="AR61" s="8">
        <f t="shared" si="15"/>
        <v>4.788677879417448</v>
      </c>
      <c r="AS61" s="8">
        <f t="shared" si="16"/>
        <v>4.6980010696889751</v>
      </c>
      <c r="AT61" s="8">
        <f t="shared" si="17"/>
        <v>4.9701876688643747</v>
      </c>
      <c r="AU61" s="8">
        <f t="shared" si="18"/>
        <v>4.8760742236436041</v>
      </c>
      <c r="AV61" s="8">
        <f t="shared" si="19"/>
        <v>4.8332352104036005</v>
      </c>
      <c r="AW61" s="8"/>
      <c r="AX61" s="8">
        <f t="shared" si="20"/>
        <v>4.6393248517430949</v>
      </c>
      <c r="AY61" s="8">
        <f t="shared" si="21"/>
        <v>4.7805548914853651</v>
      </c>
      <c r="AZ61" s="8">
        <f t="shared" si="22"/>
        <v>4.8292065108067543</v>
      </c>
      <c r="BA61" s="8">
        <v>4.6295295379649009</v>
      </c>
      <c r="BB61" s="8">
        <f t="shared" si="23"/>
        <v>4.3200160883503091</v>
      </c>
      <c r="BC61" s="8">
        <v>4.5518109431635949</v>
      </c>
      <c r="BD61" s="8">
        <f t="shared" si="24"/>
        <v>4.6361261158142772</v>
      </c>
      <c r="BE61" s="5"/>
      <c r="BF61" s="60">
        <f t="shared" si="25"/>
        <v>34.130151900000001</v>
      </c>
      <c r="BG61" s="62">
        <f t="shared" si="26"/>
        <v>40.826913099999999</v>
      </c>
      <c r="BH61" s="62">
        <f t="shared" si="27"/>
        <v>31.143119499999997</v>
      </c>
      <c r="BI61" s="62">
        <f t="shared" si="28"/>
        <v>42.548849300000001</v>
      </c>
      <c r="BJ61" s="62">
        <f t="shared" si="29"/>
        <v>39.826913099999999</v>
      </c>
      <c r="BK61" s="62">
        <f t="shared" si="30"/>
        <v>41.071958799999997</v>
      </c>
      <c r="BL61" s="62">
        <f t="shared" si="31"/>
        <v>36.318697699999994</v>
      </c>
      <c r="BM61" s="62">
        <f t="shared" si="32"/>
        <v>39.611913099999995</v>
      </c>
      <c r="BN61" s="63">
        <f t="shared" si="33"/>
        <v>41.534413099999995</v>
      </c>
      <c r="BO61" s="50"/>
      <c r="BP61" s="104"/>
      <c r="BX61" s="53">
        <f t="shared" si="40"/>
        <v>2019</v>
      </c>
      <c r="BY61" s="97">
        <f t="shared" si="41"/>
        <v>43586</v>
      </c>
      <c r="BZ61" s="56">
        <f t="shared" si="42"/>
        <v>4.7500406604818295</v>
      </c>
      <c r="CA61" s="56">
        <f t="shared" si="43"/>
        <v>4.3200160883503091</v>
      </c>
      <c r="CB61" s="56">
        <v>4.6262132114342887</v>
      </c>
      <c r="CC61" s="56">
        <v>4.5485574371280064</v>
      </c>
      <c r="CD61" s="56">
        <v>4.6262132114342887</v>
      </c>
      <c r="CE61" s="56">
        <f t="shared" si="44"/>
        <v>4.3505228003089753</v>
      </c>
      <c r="CF61" s="1"/>
      <c r="CG61" s="98">
        <v>-1</v>
      </c>
      <c r="CH61" s="99">
        <v>-1.4999999999999964</v>
      </c>
      <c r="CI61" s="99">
        <v>-1</v>
      </c>
      <c r="CJ61" s="99">
        <v>-1</v>
      </c>
      <c r="CK61" s="99">
        <v>2.75</v>
      </c>
      <c r="CL61" s="99">
        <v>-1.9999999999999964</v>
      </c>
      <c r="CM61" s="99">
        <v>0.68824999999999648</v>
      </c>
      <c r="CN61" s="100">
        <v>4.1773099999999985</v>
      </c>
      <c r="CO61" s="13"/>
      <c r="CP61" s="101">
        <v>1.0772190429806408</v>
      </c>
      <c r="CQ61" s="102">
        <v>1.0334591501278463</v>
      </c>
      <c r="CR61" s="102">
        <v>1.0232314623158409</v>
      </c>
      <c r="CS61" s="102">
        <v>0.9208571776451967</v>
      </c>
      <c r="CT61" s="102">
        <v>1.0662938485002542</v>
      </c>
      <c r="CU61" s="103">
        <v>1.003632928867253</v>
      </c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</row>
    <row r="62" spans="1:143" ht="12.75" x14ac:dyDescent="0.2">
      <c r="A62" s="3">
        <f t="shared" ref="A62:A125" si="45">YEAR(D62)</f>
        <v>2019</v>
      </c>
      <c r="B62" s="43">
        <v>43617</v>
      </c>
      <c r="C62" s="43">
        <v>43646</v>
      </c>
      <c r="D62" s="44">
        <f t="shared" si="1"/>
        <v>43617</v>
      </c>
      <c r="E62" s="94">
        <v>39.692030000000003</v>
      </c>
      <c r="F62" s="46">
        <v>33.405729999999998</v>
      </c>
      <c r="G62" s="94">
        <v>43.897469999999998</v>
      </c>
      <c r="H62" s="46">
        <v>38.739040000000003</v>
      </c>
      <c r="I62" s="94">
        <v>36.460270000000001</v>
      </c>
      <c r="J62" s="46">
        <v>30.450569999999999</v>
      </c>
      <c r="K62" s="94">
        <v>45.721400000000003</v>
      </c>
      <c r="L62" s="46">
        <v>40.237070000000003</v>
      </c>
      <c r="M62" s="94">
        <v>45.616680000000002</v>
      </c>
      <c r="N62" s="46">
        <v>40.227969999999999</v>
      </c>
      <c r="O62" s="94">
        <f t="shared" si="2"/>
        <v>43.647469999999998</v>
      </c>
      <c r="P62" s="46">
        <f t="shared" si="3"/>
        <v>37.989040000000003</v>
      </c>
      <c r="Q62" s="94">
        <f t="shared" si="4"/>
        <v>43.897469999999998</v>
      </c>
      <c r="R62" s="46">
        <f t="shared" si="5"/>
        <v>37.989040000000003</v>
      </c>
      <c r="S62" s="94">
        <f t="shared" si="6"/>
        <v>46.897469999999998</v>
      </c>
      <c r="T62" s="46">
        <f t="shared" si="7"/>
        <v>36.739040000000003</v>
      </c>
      <c r="U62" s="94">
        <f t="shared" si="8"/>
        <v>41.22278</v>
      </c>
      <c r="V62" s="95">
        <f t="shared" si="9"/>
        <v>37.058039999999998</v>
      </c>
      <c r="W62" s="96">
        <v>4.7787953408783901</v>
      </c>
      <c r="X62" s="96">
        <v>4.8413741824861303</v>
      </c>
      <c r="Y62" s="96">
        <v>4.6151781801723413</v>
      </c>
      <c r="Z62" s="96">
        <v>4.5528769976465338</v>
      </c>
      <c r="AA62" s="96">
        <v>4.1951627406091543</v>
      </c>
      <c r="AB62" s="96">
        <v>4.7787547336353899</v>
      </c>
      <c r="AC62" s="96">
        <v>4.6285708574202005</v>
      </c>
      <c r="AD62" s="96">
        <v>4.4935131943296183</v>
      </c>
      <c r="AE62" s="96">
        <v>4.2895577168923529</v>
      </c>
      <c r="AF62" s="96">
        <f t="shared" si="10"/>
        <v>4.9029967058421979</v>
      </c>
      <c r="AG62" s="96">
        <f t="shared" si="11"/>
        <v>4.7047679744808679</v>
      </c>
      <c r="AH62" s="96">
        <f t="shared" si="12"/>
        <v>4.6581000221781448</v>
      </c>
      <c r="AI62" s="96">
        <f t="shared" si="13"/>
        <v>4.7914414679674051</v>
      </c>
      <c r="AJ62" s="96">
        <f t="shared" si="14"/>
        <v>4.6452459854011083</v>
      </c>
      <c r="AK62" s="127"/>
      <c r="AL62" s="13"/>
      <c r="AM62" s="13"/>
      <c r="AN62" s="13"/>
      <c r="AO62" s="13"/>
      <c r="AP62" s="13"/>
      <c r="AQ62" s="13"/>
      <c r="AR62" s="8">
        <f t="shared" si="15"/>
        <v>4.7361102524852123</v>
      </c>
      <c r="AS62" s="8">
        <f t="shared" si="16"/>
        <v>4.598842579865452</v>
      </c>
      <c r="AT62" s="8">
        <f t="shared" si="17"/>
        <v>4.9156277379130389</v>
      </c>
      <c r="AU62" s="8">
        <f t="shared" si="18"/>
        <v>4.7731576441110297</v>
      </c>
      <c r="AV62" s="8">
        <f t="shared" si="19"/>
        <v>4.7559345535936837</v>
      </c>
      <c r="AW62" s="8"/>
      <c r="AX62" s="8">
        <f t="shared" si="20"/>
        <v>4.6370269776623259</v>
      </c>
      <c r="AY62" s="8">
        <f t="shared" si="21"/>
        <v>4.728072610269102</v>
      </c>
      <c r="AZ62" s="8">
        <f t="shared" si="22"/>
        <v>4.7820149853134453</v>
      </c>
      <c r="BA62" s="8">
        <v>4.6274004210184492</v>
      </c>
      <c r="BB62" s="8">
        <f t="shared" si="23"/>
        <v>4.3205629271535555</v>
      </c>
      <c r="BC62" s="8">
        <v>4.5497168316799765</v>
      </c>
      <c r="BD62" s="8">
        <f t="shared" si="24"/>
        <v>4.6338575566514653</v>
      </c>
      <c r="BE62" s="5"/>
      <c r="BF62" s="60">
        <f t="shared" si="25"/>
        <v>36.988920999999998</v>
      </c>
      <c r="BG62" s="62">
        <f t="shared" si="26"/>
        <v>41.679345099999999</v>
      </c>
      <c r="BH62" s="62">
        <f t="shared" si="27"/>
        <v>33.876098999999996</v>
      </c>
      <c r="BI62" s="62">
        <f t="shared" si="28"/>
        <v>43.299534699999995</v>
      </c>
      <c r="BJ62" s="62">
        <f t="shared" si="29"/>
        <v>41.356845100000001</v>
      </c>
      <c r="BK62" s="62">
        <f t="shared" si="30"/>
        <v>43.3631381</v>
      </c>
      <c r="BL62" s="62">
        <f t="shared" si="31"/>
        <v>39.431941799999997</v>
      </c>
      <c r="BM62" s="62">
        <f t="shared" si="32"/>
        <v>41.214345099999996</v>
      </c>
      <c r="BN62" s="63">
        <f t="shared" si="33"/>
        <v>42.5293451</v>
      </c>
      <c r="BO62" s="50"/>
      <c r="BP62" s="104"/>
      <c r="BX62" s="53">
        <f t="shared" ref="BX62:BX125" si="46">YEAR($BY62)</f>
        <v>2019</v>
      </c>
      <c r="BY62" s="97">
        <f t="shared" si="41"/>
        <v>43617</v>
      </c>
      <c r="BZ62" s="56">
        <f t="shared" ref="BZ62:BZ125" si="47">(($Y62+BZ$4)*(1/(1-BZ$2))+BZ$3)</f>
        <v>4.7818142403254873</v>
      </c>
      <c r="CA62" s="56">
        <f t="shared" ref="CA62:CA125" si="48">(($AA62+CA$4)*(1/(1-CA$2))+CA$3)</f>
        <v>4.3205629271535555</v>
      </c>
      <c r="CB62" s="56">
        <v>4.6240840944878361</v>
      </c>
      <c r="CC62" s="56">
        <v>4.5464633218230794</v>
      </c>
      <c r="CD62" s="56">
        <v>4.6240840944878361</v>
      </c>
      <c r="CE62" s="56">
        <f t="shared" ref="CE62:CE125" si="49">(($AA62+CE$4)*(1/(1-CE$2))+CE$3)</f>
        <v>4.3510704809207246</v>
      </c>
      <c r="CF62" s="1"/>
      <c r="CG62" s="98">
        <v>-0.25</v>
      </c>
      <c r="CH62" s="99">
        <v>-0.75</v>
      </c>
      <c r="CI62" s="99">
        <v>0</v>
      </c>
      <c r="CJ62" s="99">
        <v>-0.75</v>
      </c>
      <c r="CK62" s="99">
        <v>3</v>
      </c>
      <c r="CL62" s="99">
        <v>-1.9999999999999964</v>
      </c>
      <c r="CM62" s="99">
        <v>1.5307499999999976</v>
      </c>
      <c r="CN62" s="100">
        <v>3.6523099999999999</v>
      </c>
      <c r="CO62" s="13"/>
      <c r="CP62" s="101">
        <v>1.0769007615133568</v>
      </c>
      <c r="CQ62" s="102">
        <v>1.0333615375317298</v>
      </c>
      <c r="CR62" s="102">
        <v>1.0231113260002418</v>
      </c>
      <c r="CS62" s="102">
        <v>0.92143116161005689</v>
      </c>
      <c r="CT62" s="102">
        <v>1.0663018579791295</v>
      </c>
      <c r="CU62" s="103">
        <v>1.0036026515515422</v>
      </c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</row>
    <row r="63" spans="1:143" ht="12.75" x14ac:dyDescent="0.2">
      <c r="A63" s="3">
        <f t="shared" si="45"/>
        <v>2019</v>
      </c>
      <c r="B63" s="43">
        <v>43647</v>
      </c>
      <c r="C63" s="43">
        <v>43677</v>
      </c>
      <c r="D63" s="44">
        <f t="shared" ref="D63:D126" si="50">+B63</f>
        <v>43647</v>
      </c>
      <c r="E63" s="94">
        <v>54.890070000000001</v>
      </c>
      <c r="F63" s="46">
        <v>38.329410000000003</v>
      </c>
      <c r="G63" s="94">
        <v>58.664079999999998</v>
      </c>
      <c r="H63" s="46">
        <v>42.55715</v>
      </c>
      <c r="I63" s="94">
        <v>50.989600000000003</v>
      </c>
      <c r="J63" s="46">
        <v>35.157609999999998</v>
      </c>
      <c r="K63" s="94">
        <v>60.099319999999999</v>
      </c>
      <c r="L63" s="46">
        <v>43.581719999999997</v>
      </c>
      <c r="M63" s="94">
        <v>59.989019999999996</v>
      </c>
      <c r="N63" s="46">
        <v>44.002400000000002</v>
      </c>
      <c r="O63" s="94">
        <f t="shared" si="2"/>
        <v>63.164079999999998</v>
      </c>
      <c r="P63" s="46">
        <f t="shared" si="3"/>
        <v>41.55715</v>
      </c>
      <c r="Q63" s="94">
        <f t="shared" si="4"/>
        <v>63.664079999999998</v>
      </c>
      <c r="R63" s="46">
        <f t="shared" si="5"/>
        <v>42.55715</v>
      </c>
      <c r="S63" s="94">
        <f t="shared" si="6"/>
        <v>62.914079999999998</v>
      </c>
      <c r="T63" s="46">
        <f t="shared" si="7"/>
        <v>45.05715</v>
      </c>
      <c r="U63" s="94">
        <f t="shared" si="8"/>
        <v>54.010820000000002</v>
      </c>
      <c r="V63" s="95">
        <f t="shared" si="9"/>
        <v>42.096159999999998</v>
      </c>
      <c r="W63" s="96">
        <v>4.8291504139825063</v>
      </c>
      <c r="X63" s="96">
        <v>5.0611282045352208</v>
      </c>
      <c r="Y63" s="96">
        <v>4.6309897998632179</v>
      </c>
      <c r="Z63" s="96">
        <v>4.6031868622136649</v>
      </c>
      <c r="AA63" s="96">
        <v>4.2463932227623316</v>
      </c>
      <c r="AB63" s="96">
        <v>4.803963342936191</v>
      </c>
      <c r="AC63" s="96">
        <v>4.6506279508009341</v>
      </c>
      <c r="AD63" s="96">
        <v>4.5183262050027313</v>
      </c>
      <c r="AE63" s="96">
        <v>4.3096557226323871</v>
      </c>
      <c r="AF63" s="96">
        <f t="shared" si="10"/>
        <v>4.9547109340669486</v>
      </c>
      <c r="AG63" s="96">
        <f t="shared" si="11"/>
        <v>4.7557847572405425</v>
      </c>
      <c r="AH63" s="96">
        <f t="shared" si="12"/>
        <v>4.7085782141746746</v>
      </c>
      <c r="AI63" s="96">
        <f t="shared" si="13"/>
        <v>4.8171311473223861</v>
      </c>
      <c r="AJ63" s="96">
        <f t="shared" si="14"/>
        <v>4.6670438630875584</v>
      </c>
      <c r="AK63" s="127"/>
      <c r="AL63" s="13"/>
      <c r="AM63" s="13"/>
      <c r="AN63" s="13"/>
      <c r="AO63" s="13"/>
      <c r="AP63" s="13"/>
      <c r="AQ63" s="13"/>
      <c r="AR63" s="8">
        <f t="shared" si="15"/>
        <v>4.7585282760452623</v>
      </c>
      <c r="AS63" s="8">
        <f t="shared" si="16"/>
        <v>4.624061617037027</v>
      </c>
      <c r="AT63" s="8">
        <f t="shared" si="17"/>
        <v>4.9388954007101145</v>
      </c>
      <c r="AU63" s="8">
        <f t="shared" si="18"/>
        <v>4.7993324784537323</v>
      </c>
      <c r="AV63" s="8">
        <f t="shared" si="19"/>
        <v>4.7802044430615345</v>
      </c>
      <c r="AW63" s="8"/>
      <c r="AX63" s="8">
        <f t="shared" si="20"/>
        <v>4.6882173160497205</v>
      </c>
      <c r="AY63" s="8">
        <f t="shared" si="21"/>
        <v>4.7504542372409269</v>
      </c>
      <c r="AZ63" s="8">
        <f t="shared" si="22"/>
        <v>4.8072322885317043</v>
      </c>
      <c r="BA63" s="8">
        <v>4.6787948270970627</v>
      </c>
      <c r="BB63" s="8">
        <f t="shared" si="23"/>
        <v>4.3730585539116014</v>
      </c>
      <c r="BC63" s="8">
        <v>4.6002662466110413</v>
      </c>
      <c r="BD63" s="8">
        <f t="shared" si="24"/>
        <v>4.6843948389891157</v>
      </c>
      <c r="BE63" s="5"/>
      <c r="BF63" s="60">
        <f t="shared" si="25"/>
        <v>47.768986200000001</v>
      </c>
      <c r="BG63" s="62">
        <f t="shared" si="26"/>
        <v>51.738100099999997</v>
      </c>
      <c r="BH63" s="62">
        <f t="shared" si="27"/>
        <v>44.181844299999995</v>
      </c>
      <c r="BI63" s="62">
        <f t="shared" si="28"/>
        <v>53.11477339999999</v>
      </c>
      <c r="BJ63" s="62">
        <f t="shared" si="29"/>
        <v>54.588100099999991</v>
      </c>
      <c r="BK63" s="62">
        <f t="shared" si="30"/>
        <v>52.996751999999994</v>
      </c>
      <c r="BL63" s="62">
        <f t="shared" si="31"/>
        <v>48.8875162</v>
      </c>
      <c r="BM63" s="62">
        <f t="shared" si="32"/>
        <v>53.873100099999995</v>
      </c>
      <c r="BN63" s="63">
        <f t="shared" si="33"/>
        <v>55.235600099999999</v>
      </c>
      <c r="BO63" s="50"/>
      <c r="BP63" s="104"/>
      <c r="BX63" s="53">
        <f t="shared" si="46"/>
        <v>2019</v>
      </c>
      <c r="BY63" s="97">
        <f t="shared" si="41"/>
        <v>43647</v>
      </c>
      <c r="BZ63" s="56">
        <f t="shared" si="47"/>
        <v>4.7980830125148861</v>
      </c>
      <c r="CA63" s="56">
        <f t="shared" si="48"/>
        <v>4.3730585539116014</v>
      </c>
      <c r="CB63" s="56">
        <v>4.6754785005664496</v>
      </c>
      <c r="CC63" s="56">
        <v>4.5970128289960872</v>
      </c>
      <c r="CD63" s="56">
        <v>4.6754785005664496</v>
      </c>
      <c r="CE63" s="56">
        <f t="shared" si="49"/>
        <v>4.40364691991208</v>
      </c>
      <c r="CF63" s="1"/>
      <c r="CG63" s="98">
        <v>4.5</v>
      </c>
      <c r="CH63" s="99">
        <v>-1</v>
      </c>
      <c r="CI63" s="99">
        <v>5</v>
      </c>
      <c r="CJ63" s="99">
        <v>0</v>
      </c>
      <c r="CK63" s="99">
        <v>4.25</v>
      </c>
      <c r="CL63" s="99">
        <v>2.5</v>
      </c>
      <c r="CM63" s="99">
        <v>-0.87924999999999898</v>
      </c>
      <c r="CN63" s="100">
        <v>3.7667499999999983</v>
      </c>
      <c r="CO63" s="13"/>
      <c r="CP63" s="101">
        <v>1.0763653708561891</v>
      </c>
      <c r="CQ63" s="102">
        <v>1.0331504889100882</v>
      </c>
      <c r="CR63" s="102">
        <v>1.0228953016932985</v>
      </c>
      <c r="CS63" s="102">
        <v>0.92248986405914624</v>
      </c>
      <c r="CT63" s="102">
        <v>1.0661317772915146</v>
      </c>
      <c r="CU63" s="103">
        <v>1.0035298270384749</v>
      </c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</row>
    <row r="64" spans="1:143" ht="12.75" x14ac:dyDescent="0.2">
      <c r="A64" s="3">
        <f t="shared" si="45"/>
        <v>2019</v>
      </c>
      <c r="B64" s="43">
        <v>43678</v>
      </c>
      <c r="C64" s="43">
        <v>43708</v>
      </c>
      <c r="D64" s="44">
        <f t="shared" si="50"/>
        <v>43678</v>
      </c>
      <c r="E64" s="94">
        <v>58.548740000000002</v>
      </c>
      <c r="F64" s="46">
        <v>39.665860000000002</v>
      </c>
      <c r="G64" s="94">
        <v>59.47439</v>
      </c>
      <c r="H64" s="46">
        <v>43.281889999999997</v>
      </c>
      <c r="I64" s="94">
        <v>54.490099999999998</v>
      </c>
      <c r="J64" s="46">
        <v>36.435250000000003</v>
      </c>
      <c r="K64" s="94">
        <v>61.073549999999997</v>
      </c>
      <c r="L64" s="46">
        <v>44.179560000000002</v>
      </c>
      <c r="M64" s="94">
        <v>61.023240000000001</v>
      </c>
      <c r="N64" s="46">
        <v>44.945610000000002</v>
      </c>
      <c r="O64" s="94">
        <f t="shared" si="2"/>
        <v>62.97439</v>
      </c>
      <c r="P64" s="46">
        <f t="shared" si="3"/>
        <v>42.281889999999997</v>
      </c>
      <c r="Q64" s="94">
        <f t="shared" si="4"/>
        <v>63.72439</v>
      </c>
      <c r="R64" s="46">
        <f t="shared" si="5"/>
        <v>43.281889999999997</v>
      </c>
      <c r="S64" s="94">
        <f t="shared" si="6"/>
        <v>63.22439</v>
      </c>
      <c r="T64" s="46">
        <f t="shared" si="7"/>
        <v>45.781889999999997</v>
      </c>
      <c r="U64" s="94">
        <f t="shared" si="8"/>
        <v>56.24924</v>
      </c>
      <c r="V64" s="95">
        <f t="shared" si="9"/>
        <v>39.506610000000002</v>
      </c>
      <c r="W64" s="96">
        <v>4.8602933704196714</v>
      </c>
      <c r="X64" s="96">
        <v>5.1326221189466832</v>
      </c>
      <c r="Y64" s="96">
        <v>4.6823769354757543</v>
      </c>
      <c r="Z64" s="96">
        <v>4.6224117824313034</v>
      </c>
      <c r="AA64" s="96">
        <v>4.2656595076058048</v>
      </c>
      <c r="AB64" s="96">
        <v>4.8254841250225216</v>
      </c>
      <c r="AC64" s="96">
        <v>4.6705728281391057</v>
      </c>
      <c r="AD64" s="96">
        <v>4.5404263502791053</v>
      </c>
      <c r="AE64" s="96">
        <v>4.3276091395890575</v>
      </c>
      <c r="AF64" s="96">
        <f t="shared" si="10"/>
        <v>4.9745537201667478</v>
      </c>
      <c r="AG64" s="96">
        <f t="shared" si="11"/>
        <v>4.7753212959180473</v>
      </c>
      <c r="AH64" s="96">
        <f t="shared" si="12"/>
        <v>4.727900685848935</v>
      </c>
      <c r="AI64" s="96">
        <f t="shared" si="13"/>
        <v>4.8405934856606647</v>
      </c>
      <c r="AJ64" s="96">
        <f t="shared" si="14"/>
        <v>4.686932866534848</v>
      </c>
      <c r="AK64" s="127"/>
      <c r="AL64" s="13"/>
      <c r="AM64" s="13"/>
      <c r="AN64" s="13"/>
      <c r="AO64" s="13"/>
      <c r="AP64" s="13"/>
      <c r="AQ64" s="13"/>
      <c r="AR64" s="8">
        <f t="shared" si="15"/>
        <v>4.7787995204178326</v>
      </c>
      <c r="AS64" s="8">
        <f t="shared" si="16"/>
        <v>4.646523396970327</v>
      </c>
      <c r="AT64" s="8">
        <f t="shared" si="17"/>
        <v>4.9599349217577515</v>
      </c>
      <c r="AU64" s="8">
        <f t="shared" si="18"/>
        <v>4.8226455559830788</v>
      </c>
      <c r="AV64" s="8">
        <f t="shared" si="19"/>
        <v>4.8019758487822477</v>
      </c>
      <c r="AW64" s="8"/>
      <c r="AX64" s="8">
        <f t="shared" si="20"/>
        <v>4.7077786919325435</v>
      </c>
      <c r="AY64" s="8">
        <f t="shared" si="21"/>
        <v>4.7706925704100511</v>
      </c>
      <c r="AZ64" s="8">
        <f t="shared" si="22"/>
        <v>4.8287604926816972</v>
      </c>
      <c r="BA64" s="8">
        <v>4.6984146900899946</v>
      </c>
      <c r="BB64" s="8">
        <f t="shared" si="23"/>
        <v>4.3928006226107232</v>
      </c>
      <c r="BC64" s="8">
        <v>4.6195635334364464</v>
      </c>
      <c r="BD64" s="8">
        <f t="shared" si="24"/>
        <v>4.7037066624121575</v>
      </c>
      <c r="BE64" s="5"/>
      <c r="BF64" s="60">
        <f t="shared" si="25"/>
        <v>50.429101599999996</v>
      </c>
      <c r="BG64" s="62">
        <f t="shared" si="26"/>
        <v>52.511614999999992</v>
      </c>
      <c r="BH64" s="62">
        <f t="shared" si="27"/>
        <v>46.726514499999993</v>
      </c>
      <c r="BI64" s="62">
        <f t="shared" si="28"/>
        <v>54.109859100000001</v>
      </c>
      <c r="BJ64" s="62">
        <f t="shared" si="29"/>
        <v>54.934114999999991</v>
      </c>
      <c r="BK64" s="62">
        <f t="shared" si="30"/>
        <v>53.809134299999997</v>
      </c>
      <c r="BL64" s="62">
        <f t="shared" si="31"/>
        <v>49.049909099999994</v>
      </c>
      <c r="BM64" s="62">
        <f t="shared" si="32"/>
        <v>54.07661499999999</v>
      </c>
      <c r="BN64" s="63">
        <f t="shared" si="33"/>
        <v>55.724114999999998</v>
      </c>
      <c r="BO64" s="50"/>
      <c r="BP64" s="104"/>
      <c r="BX64" s="53">
        <f t="shared" si="46"/>
        <v>2019</v>
      </c>
      <c r="BY64" s="97">
        <f t="shared" si="41"/>
        <v>43678</v>
      </c>
      <c r="BZ64" s="56">
        <f t="shared" si="47"/>
        <v>4.8509558755795394</v>
      </c>
      <c r="CA64" s="56">
        <f t="shared" si="48"/>
        <v>4.3928006226107232</v>
      </c>
      <c r="CB64" s="56">
        <v>4.6950983635593815</v>
      </c>
      <c r="CC64" s="56">
        <v>4.6163101510349414</v>
      </c>
      <c r="CD64" s="56">
        <v>4.6950983635593815</v>
      </c>
      <c r="CE64" s="56">
        <f t="shared" si="49"/>
        <v>4.4234193797268109</v>
      </c>
      <c r="CF64" s="1"/>
      <c r="CG64" s="98">
        <v>3.5</v>
      </c>
      <c r="CH64" s="99">
        <v>-1</v>
      </c>
      <c r="CI64" s="99">
        <v>4.25</v>
      </c>
      <c r="CJ64" s="99">
        <v>0</v>
      </c>
      <c r="CK64" s="99">
        <v>3.75</v>
      </c>
      <c r="CL64" s="99">
        <v>2.5</v>
      </c>
      <c r="CM64" s="99">
        <v>-2.2995000000000019</v>
      </c>
      <c r="CN64" s="100">
        <v>-0.15925000000000011</v>
      </c>
      <c r="CO64" s="13"/>
      <c r="CP64" s="101">
        <v>1.076181429589171</v>
      </c>
      <c r="CQ64" s="102">
        <v>1.033080028496794</v>
      </c>
      <c r="CR64" s="102">
        <v>1.0228211826169555</v>
      </c>
      <c r="CS64" s="102">
        <v>0.92282118261695556</v>
      </c>
      <c r="CT64" s="102">
        <v>1.0661099007504236</v>
      </c>
      <c r="CU64" s="103">
        <v>1.0035027905564766</v>
      </c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</row>
    <row r="65" spans="1:143" ht="12.75" x14ac:dyDescent="0.2">
      <c r="A65" s="3">
        <f t="shared" si="45"/>
        <v>2019</v>
      </c>
      <c r="B65" s="43">
        <v>43709</v>
      </c>
      <c r="C65" s="43">
        <v>43738</v>
      </c>
      <c r="D65" s="44">
        <f t="shared" si="50"/>
        <v>43709</v>
      </c>
      <c r="E65" s="94">
        <v>50.450290000000003</v>
      </c>
      <c r="F65" s="46">
        <v>39.510350000000003</v>
      </c>
      <c r="G65" s="94">
        <v>50.731630000000003</v>
      </c>
      <c r="H65" s="46">
        <v>42.265889999999999</v>
      </c>
      <c r="I65" s="94">
        <v>46.912199999999999</v>
      </c>
      <c r="J65" s="46">
        <v>36.350760000000001</v>
      </c>
      <c r="K65" s="94">
        <v>53.896239999999999</v>
      </c>
      <c r="L65" s="46">
        <v>43.948030000000003</v>
      </c>
      <c r="M65" s="94">
        <v>53.81391</v>
      </c>
      <c r="N65" s="46">
        <v>44.168880000000001</v>
      </c>
      <c r="O65" s="94">
        <f t="shared" si="2"/>
        <v>52.731630000000003</v>
      </c>
      <c r="P65" s="46">
        <f t="shared" si="3"/>
        <v>39.765889999999999</v>
      </c>
      <c r="Q65" s="94">
        <f t="shared" si="4"/>
        <v>51.731630000000003</v>
      </c>
      <c r="R65" s="46">
        <f t="shared" si="5"/>
        <v>39.265889999999999</v>
      </c>
      <c r="S65" s="94">
        <f t="shared" si="6"/>
        <v>53.981630000000003</v>
      </c>
      <c r="T65" s="46">
        <f t="shared" si="7"/>
        <v>44.515889999999999</v>
      </c>
      <c r="U65" s="94">
        <f t="shared" si="8"/>
        <v>47.400289999999998</v>
      </c>
      <c r="V65" s="95">
        <f t="shared" si="9"/>
        <v>38.632849999999998</v>
      </c>
      <c r="W65" s="96">
        <v>4.8548536890420815</v>
      </c>
      <c r="X65" s="96">
        <v>5.1661143141996932</v>
      </c>
      <c r="Y65" s="96">
        <v>4.6959846909652887</v>
      </c>
      <c r="Z65" s="96">
        <v>4.6547737577731656</v>
      </c>
      <c r="AA65" s="96">
        <v>4.2952677047132131</v>
      </c>
      <c r="AB65" s="96">
        <v>4.8577099699480533</v>
      </c>
      <c r="AC65" s="96">
        <v>4.702993351735814</v>
      </c>
      <c r="AD65" s="96">
        <v>4.6082677627356787</v>
      </c>
      <c r="AE65" s="96">
        <v>4.3587758085852499</v>
      </c>
      <c r="AF65" s="96">
        <f t="shared" si="10"/>
        <v>5.0095232692080165</v>
      </c>
      <c r="AG65" s="96">
        <f t="shared" si="11"/>
        <v>4.8088635829770157</v>
      </c>
      <c r="AH65" s="96">
        <f t="shared" si="12"/>
        <v>4.7610769322318163</v>
      </c>
      <c r="AI65" s="96">
        <f t="shared" si="13"/>
        <v>4.9128257187721776</v>
      </c>
      <c r="AJ65" s="96">
        <f t="shared" si="14"/>
        <v>4.7194688761124874</v>
      </c>
      <c r="AK65" s="127"/>
      <c r="AL65" s="13"/>
      <c r="AM65" s="13"/>
      <c r="AN65" s="13"/>
      <c r="AO65" s="13"/>
      <c r="AP65" s="13"/>
      <c r="AQ65" s="13"/>
      <c r="AR65" s="8">
        <f t="shared" si="15"/>
        <v>4.8117505556822984</v>
      </c>
      <c r="AS65" s="8">
        <f t="shared" si="16"/>
        <v>4.7154749290940936</v>
      </c>
      <c r="AT65" s="8">
        <f t="shared" si="17"/>
        <v>4.9941347955911626</v>
      </c>
      <c r="AU65" s="8">
        <f t="shared" si="18"/>
        <v>4.8942103393146725</v>
      </c>
      <c r="AV65" s="8">
        <f t="shared" ref="AV65:AV128" si="51">(AR65+AS65+AT65+AU65)/4</f>
        <v>4.8538926549205561</v>
      </c>
      <c r="AW65" s="8"/>
      <c r="AX65" s="8">
        <f t="shared" si="20"/>
        <v>4.7407070347712317</v>
      </c>
      <c r="AY65" s="8">
        <f t="shared" si="21"/>
        <v>4.8035901083062544</v>
      </c>
      <c r="AZ65" s="8">
        <f t="shared" si="22"/>
        <v>4.8609974516211931</v>
      </c>
      <c r="BA65" s="8">
        <v>4.7312641921980525</v>
      </c>
      <c r="BB65" s="8">
        <f t="shared" si="23"/>
        <v>4.4231399986814361</v>
      </c>
      <c r="BC65" s="8">
        <v>4.6518729468344553</v>
      </c>
      <c r="BD65" s="8">
        <f t="shared" si="24"/>
        <v>4.7362149249353749</v>
      </c>
      <c r="BE65" s="5"/>
      <c r="BF65" s="60">
        <f t="shared" si="25"/>
        <v>45.746115799999998</v>
      </c>
      <c r="BG65" s="62">
        <f t="shared" si="26"/>
        <v>47.091361800000001</v>
      </c>
      <c r="BH65" s="62">
        <f t="shared" si="27"/>
        <v>42.370780799999999</v>
      </c>
      <c r="BI65" s="62">
        <f t="shared" si="28"/>
        <v>49.666547100000003</v>
      </c>
      <c r="BJ65" s="62">
        <f t="shared" si="29"/>
        <v>46.371361799999995</v>
      </c>
      <c r="BK65" s="62">
        <f t="shared" si="30"/>
        <v>49.618509699999997</v>
      </c>
      <c r="BL65" s="62">
        <f t="shared" si="31"/>
        <v>43.630290799999997</v>
      </c>
      <c r="BM65" s="62">
        <f t="shared" si="32"/>
        <v>47.156361799999999</v>
      </c>
      <c r="BN65" s="63">
        <f t="shared" si="33"/>
        <v>49.911361799999995</v>
      </c>
      <c r="BO65" s="50"/>
      <c r="BP65" s="104"/>
      <c r="BX65" s="53">
        <f t="shared" si="46"/>
        <v>2019</v>
      </c>
      <c r="BY65" s="97">
        <f t="shared" si="41"/>
        <v>43709</v>
      </c>
      <c r="BZ65" s="56">
        <f t="shared" si="47"/>
        <v>4.8649570644770952</v>
      </c>
      <c r="CA65" s="56">
        <f t="shared" si="48"/>
        <v>4.4231399986814361</v>
      </c>
      <c r="CB65" s="56">
        <v>4.7279478656674394</v>
      </c>
      <c r="CC65" s="56">
        <v>4.6486196233907657</v>
      </c>
      <c r="CD65" s="56">
        <v>4.7279478656674394</v>
      </c>
      <c r="CE65" s="56">
        <f t="shared" si="49"/>
        <v>4.4538054605020649</v>
      </c>
      <c r="CF65" s="1"/>
      <c r="CG65" s="98">
        <v>2</v>
      </c>
      <c r="CH65" s="99">
        <v>-2.5</v>
      </c>
      <c r="CI65" s="99">
        <v>1</v>
      </c>
      <c r="CJ65" s="99">
        <v>-3</v>
      </c>
      <c r="CK65" s="99">
        <v>3.25</v>
      </c>
      <c r="CL65" s="99">
        <v>2.25</v>
      </c>
      <c r="CM65" s="99">
        <v>-3.0500000000000043</v>
      </c>
      <c r="CN65" s="100">
        <v>-0.87750000000000483</v>
      </c>
      <c r="CO65" s="13"/>
      <c r="CP65" s="101">
        <v>1.0762119771863117</v>
      </c>
      <c r="CQ65" s="102">
        <v>1.0331036121673003</v>
      </c>
      <c r="CR65" s="102">
        <v>1.0228374524714829</v>
      </c>
      <c r="CS65" s="102">
        <v>0.92276615969581743</v>
      </c>
      <c r="CT65" s="102">
        <v>1.066089466089466</v>
      </c>
      <c r="CU65" s="103">
        <v>1.0035031995889581</v>
      </c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</row>
    <row r="66" spans="1:143" ht="12.75" x14ac:dyDescent="0.2">
      <c r="A66" s="3">
        <f t="shared" si="45"/>
        <v>2019</v>
      </c>
      <c r="B66" s="43">
        <v>43739</v>
      </c>
      <c r="C66" s="43">
        <v>43769</v>
      </c>
      <c r="D66" s="44">
        <f t="shared" si="50"/>
        <v>43739</v>
      </c>
      <c r="E66" s="94">
        <v>48.953749999999999</v>
      </c>
      <c r="F66" s="46">
        <v>38.728000000000002</v>
      </c>
      <c r="G66" s="94">
        <v>43.920490000000001</v>
      </c>
      <c r="H66" s="46">
        <v>40.11063</v>
      </c>
      <c r="I66" s="94">
        <v>45.587620000000001</v>
      </c>
      <c r="J66" s="46">
        <v>35.539879999999997</v>
      </c>
      <c r="K66" s="94">
        <v>51.431480000000001</v>
      </c>
      <c r="L66" s="46">
        <v>43.432380000000002</v>
      </c>
      <c r="M66" s="94">
        <v>49.924570000000003</v>
      </c>
      <c r="N66" s="46">
        <v>43.079889999999999</v>
      </c>
      <c r="O66" s="94">
        <f t="shared" si="2"/>
        <v>44.170490000000001</v>
      </c>
      <c r="P66" s="46">
        <f t="shared" si="3"/>
        <v>39.11063</v>
      </c>
      <c r="Q66" s="94">
        <f t="shared" si="4"/>
        <v>43.420490000000001</v>
      </c>
      <c r="R66" s="46">
        <f t="shared" si="5"/>
        <v>39.11063</v>
      </c>
      <c r="S66" s="94">
        <f t="shared" si="6"/>
        <v>46.920490000000001</v>
      </c>
      <c r="T66" s="46">
        <f t="shared" si="7"/>
        <v>41.11063</v>
      </c>
      <c r="U66" s="94">
        <f t="shared" si="8"/>
        <v>46.340939999999996</v>
      </c>
      <c r="V66" s="95">
        <f t="shared" si="9"/>
        <v>37.413000000000004</v>
      </c>
      <c r="W66" s="96">
        <v>4.8885780014079199</v>
      </c>
      <c r="X66" s="96">
        <v>5.1155221010270733</v>
      </c>
      <c r="Y66" s="96">
        <v>4.7362067207585268</v>
      </c>
      <c r="Z66" s="96">
        <v>4.712211738884851</v>
      </c>
      <c r="AA66" s="96">
        <v>4.3508458079887733</v>
      </c>
      <c r="AB66" s="96">
        <v>5.0029926571730066</v>
      </c>
      <c r="AC66" s="96">
        <v>4.8467877636084591</v>
      </c>
      <c r="AD66" s="96">
        <v>4.7487646075468088</v>
      </c>
      <c r="AE66" s="96">
        <v>4.4884140697796244</v>
      </c>
      <c r="AF66" s="96">
        <f t="shared" si="10"/>
        <v>5.0700196052305664</v>
      </c>
      <c r="AG66" s="96">
        <f t="shared" si="11"/>
        <v>4.8676546839287633</v>
      </c>
      <c r="AH66" s="96">
        <f t="shared" si="12"/>
        <v>4.8192872439472874</v>
      </c>
      <c r="AI66" s="96">
        <f t="shared" si="13"/>
        <v>5.0625486232116268</v>
      </c>
      <c r="AJ66" s="96">
        <f t="shared" si="14"/>
        <v>4.8636790571318738</v>
      </c>
      <c r="AK66" s="127"/>
      <c r="AL66" s="13"/>
      <c r="AM66" s="13"/>
      <c r="AN66" s="13"/>
      <c r="AO66" s="13"/>
      <c r="AP66" s="13"/>
      <c r="AQ66" s="13"/>
      <c r="AR66" s="8">
        <f t="shared" si="15"/>
        <v>4.9578979404496986</v>
      </c>
      <c r="AS66" s="8">
        <f t="shared" si="16"/>
        <v>4.858270787221068</v>
      </c>
      <c r="AT66" s="8">
        <f t="shared" si="17"/>
        <v>5.1458211411038972</v>
      </c>
      <c r="AU66" s="8">
        <f t="shared" si="18"/>
        <v>5.0424181359037714</v>
      </c>
      <c r="AV66" s="8">
        <f t="shared" si="51"/>
        <v>5.0011020011696097</v>
      </c>
      <c r="AW66" s="8"/>
      <c r="AX66" s="8">
        <f t="shared" si="20"/>
        <v>4.7991502389955754</v>
      </c>
      <c r="AY66" s="8">
        <f t="shared" si="21"/>
        <v>4.9495002167513533</v>
      </c>
      <c r="AZ66" s="8">
        <f t="shared" si="22"/>
        <v>5.0063302437795709</v>
      </c>
      <c r="BA66" s="8">
        <v>4.7897575871888689</v>
      </c>
      <c r="BB66" s="8">
        <f t="shared" si="23"/>
        <v>4.4800906117315025</v>
      </c>
      <c r="BC66" s="8">
        <v>4.7094046340300366</v>
      </c>
      <c r="BD66" s="8">
        <f t="shared" si="24"/>
        <v>4.793912545338876</v>
      </c>
      <c r="BE66" s="5"/>
      <c r="BF66" s="60">
        <f t="shared" si="25"/>
        <v>44.556677499999999</v>
      </c>
      <c r="BG66" s="62">
        <f t="shared" si="26"/>
        <v>42.282250199999993</v>
      </c>
      <c r="BH66" s="62">
        <f t="shared" si="27"/>
        <v>41.267091799999996</v>
      </c>
      <c r="BI66" s="62">
        <f t="shared" si="28"/>
        <v>46.981357599999996</v>
      </c>
      <c r="BJ66" s="62">
        <f t="shared" si="29"/>
        <v>41.567250199999997</v>
      </c>
      <c r="BK66" s="62">
        <f t="shared" si="30"/>
        <v>47.991866999999999</v>
      </c>
      <c r="BL66" s="62">
        <f t="shared" si="31"/>
        <v>42.501925799999995</v>
      </c>
      <c r="BM66" s="62">
        <f t="shared" si="32"/>
        <v>41.994750199999999</v>
      </c>
      <c r="BN66" s="63">
        <f t="shared" si="33"/>
        <v>44.422250199999993</v>
      </c>
      <c r="BO66" s="50"/>
      <c r="BP66" s="104"/>
      <c r="BX66" s="53">
        <f t="shared" si="46"/>
        <v>2019</v>
      </c>
      <c r="BY66" s="97">
        <f t="shared" si="41"/>
        <v>43739</v>
      </c>
      <c r="BZ66" s="56">
        <f t="shared" si="47"/>
        <v>4.9063420112753651</v>
      </c>
      <c r="CA66" s="56">
        <f t="shared" si="48"/>
        <v>4.4800906117315025</v>
      </c>
      <c r="CB66" s="56">
        <v>4.7864412606582567</v>
      </c>
      <c r="CC66" s="56">
        <v>4.7061514155694528</v>
      </c>
      <c r="CD66" s="56">
        <v>4.7864412606582567</v>
      </c>
      <c r="CE66" s="56">
        <f t="shared" si="49"/>
        <v>4.5108437438308426</v>
      </c>
      <c r="CF66" s="1"/>
      <c r="CG66" s="98">
        <v>0.25</v>
      </c>
      <c r="CH66" s="99">
        <v>-1</v>
      </c>
      <c r="CI66" s="99">
        <v>-0.5</v>
      </c>
      <c r="CJ66" s="99">
        <v>-1</v>
      </c>
      <c r="CK66" s="99">
        <v>3</v>
      </c>
      <c r="CL66" s="99">
        <v>1</v>
      </c>
      <c r="CM66" s="99">
        <v>-2.6128100000000032</v>
      </c>
      <c r="CN66" s="100">
        <v>-1.3149999999999977</v>
      </c>
      <c r="CO66" s="13"/>
      <c r="CP66" s="101">
        <v>1.0759320434167059</v>
      </c>
      <c r="CQ66" s="102">
        <v>1.0329872581406323</v>
      </c>
      <c r="CR66" s="102">
        <v>1.0227229825389332</v>
      </c>
      <c r="CS66" s="102">
        <v>0.92331288343558271</v>
      </c>
      <c r="CT66" s="102">
        <v>1.0660769782452784</v>
      </c>
      <c r="CU66" s="103">
        <v>1.0034850491391929</v>
      </c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</row>
    <row r="67" spans="1:143" ht="12.75" x14ac:dyDescent="0.2">
      <c r="A67" s="3">
        <f t="shared" si="45"/>
        <v>2019</v>
      </c>
      <c r="B67" s="43">
        <v>43770</v>
      </c>
      <c r="C67" s="43">
        <v>43799</v>
      </c>
      <c r="D67" s="44">
        <f t="shared" si="50"/>
        <v>43770</v>
      </c>
      <c r="E67" s="94">
        <v>51.901249999999997</v>
      </c>
      <c r="F67" s="46">
        <v>40.929510000000001</v>
      </c>
      <c r="G67" s="94">
        <v>42.27664</v>
      </c>
      <c r="H67" s="46">
        <v>40.517310000000002</v>
      </c>
      <c r="I67" s="94">
        <v>48.381230000000002</v>
      </c>
      <c r="J67" s="46">
        <v>37.716999999999999</v>
      </c>
      <c r="K67" s="94">
        <v>51.644309999999997</v>
      </c>
      <c r="L67" s="46">
        <v>44.725479999999997</v>
      </c>
      <c r="M67" s="94">
        <v>50.368279999999999</v>
      </c>
      <c r="N67" s="46">
        <v>44.455039999999997</v>
      </c>
      <c r="O67" s="94">
        <f t="shared" si="2"/>
        <v>41.52664</v>
      </c>
      <c r="P67" s="46">
        <f t="shared" si="3"/>
        <v>39.517310000000002</v>
      </c>
      <c r="Q67" s="94">
        <f t="shared" si="4"/>
        <v>41.77664</v>
      </c>
      <c r="R67" s="46">
        <f t="shared" si="5"/>
        <v>40.017310000000002</v>
      </c>
      <c r="S67" s="94">
        <f t="shared" si="6"/>
        <v>45.02664</v>
      </c>
      <c r="T67" s="46">
        <f t="shared" si="7"/>
        <v>41.017310000000002</v>
      </c>
      <c r="U67" s="94">
        <f t="shared" si="8"/>
        <v>49.033749999999998</v>
      </c>
      <c r="V67" s="95">
        <f t="shared" si="9"/>
        <v>39.619510000000005</v>
      </c>
      <c r="W67" s="96">
        <v>5.0454908026640348</v>
      </c>
      <c r="X67" s="96">
        <v>5.124783477180987</v>
      </c>
      <c r="Y67" s="96">
        <v>4.8865515817438103</v>
      </c>
      <c r="Z67" s="96">
        <v>4.8682031530009935</v>
      </c>
      <c r="AA67" s="96">
        <v>4.6920583080258327</v>
      </c>
      <c r="AB67" s="96">
        <v>5.134089192901536</v>
      </c>
      <c r="AC67" s="96">
        <v>5.0155824765805033</v>
      </c>
      <c r="AD67" s="96">
        <v>5.1878766498349913</v>
      </c>
      <c r="AE67" s="96">
        <v>4.5958038098333551</v>
      </c>
      <c r="AF67" s="96">
        <f t="shared" si="10"/>
        <v>5.2296303567844014</v>
      </c>
      <c r="AG67" s="96">
        <f t="shared" si="11"/>
        <v>5.0257426987256526</v>
      </c>
      <c r="AH67" s="96">
        <f t="shared" si="12"/>
        <v>4.9755414179077313</v>
      </c>
      <c r="AI67" s="96">
        <f t="shared" si="13"/>
        <v>5.5520579897724467</v>
      </c>
      <c r="AJ67" s="96">
        <f t="shared" si="14"/>
        <v>5.0324344022925152</v>
      </c>
      <c r="AK67" s="127"/>
      <c r="AL67" s="13"/>
      <c r="AM67" s="13"/>
      <c r="AN67" s="13"/>
      <c r="AO67" s="13"/>
      <c r="AP67" s="13"/>
      <c r="AQ67" s="13"/>
      <c r="AR67" s="8">
        <f t="shared" si="15"/>
        <v>5.1294547175327807</v>
      </c>
      <c r="AS67" s="8">
        <f t="shared" si="16"/>
        <v>5.3045682181471605</v>
      </c>
      <c r="AT67" s="8">
        <f t="shared" si="17"/>
        <v>5.3238798905306624</v>
      </c>
      <c r="AU67" s="8">
        <f t="shared" si="18"/>
        <v>5.5056301626988047</v>
      </c>
      <c r="AV67" s="8">
        <f t="shared" si="51"/>
        <v>5.3158832472273518</v>
      </c>
      <c r="AW67" s="8"/>
      <c r="AX67" s="8">
        <f t="shared" si="20"/>
        <v>4.9578716615801728</v>
      </c>
      <c r="AY67" s="8">
        <f t="shared" si="21"/>
        <v>5.1207784643130418</v>
      </c>
      <c r="AZ67" s="8">
        <f t="shared" si="22"/>
        <v>5.1374719919371952</v>
      </c>
      <c r="BA67" s="8">
        <v>4.9491567830398964</v>
      </c>
      <c r="BB67" s="8">
        <f t="shared" si="23"/>
        <v>4.829729406727977</v>
      </c>
      <c r="BC67" s="8">
        <v>4.866183098955319</v>
      </c>
      <c r="BD67" s="8">
        <f t="shared" si="24"/>
        <v>4.9506090939236493</v>
      </c>
      <c r="BE67" s="5"/>
      <c r="BF67" s="60">
        <f t="shared" si="25"/>
        <v>47.183401799999999</v>
      </c>
      <c r="BG67" s="62">
        <f t="shared" si="26"/>
        <v>41.520128100000001</v>
      </c>
      <c r="BH67" s="62">
        <f t="shared" si="27"/>
        <v>43.795611100000002</v>
      </c>
      <c r="BI67" s="62">
        <f t="shared" si="28"/>
        <v>47.825586799999996</v>
      </c>
      <c r="BJ67" s="62">
        <f t="shared" si="29"/>
        <v>41.020128100000001</v>
      </c>
      <c r="BK67" s="62">
        <f t="shared" si="30"/>
        <v>48.669213099999993</v>
      </c>
      <c r="BL67" s="62">
        <f t="shared" si="31"/>
        <v>44.985626799999999</v>
      </c>
      <c r="BM67" s="62">
        <f t="shared" si="32"/>
        <v>40.662628099999999</v>
      </c>
      <c r="BN67" s="63">
        <f t="shared" si="33"/>
        <v>43.3026281</v>
      </c>
      <c r="BO67" s="50"/>
      <c r="BP67" s="104"/>
      <c r="BX67" s="53">
        <f t="shared" si="46"/>
        <v>2019</v>
      </c>
      <c r="BY67" s="97">
        <f t="shared" si="41"/>
        <v>43770</v>
      </c>
      <c r="BZ67" s="56">
        <f t="shared" si="47"/>
        <v>5.0610337089657476</v>
      </c>
      <c r="CA67" s="56">
        <f t="shared" si="48"/>
        <v>4.829729406727977</v>
      </c>
      <c r="CB67" s="56">
        <v>4.9458404565092842</v>
      </c>
      <c r="CC67" s="56">
        <v>4.8629301665821263</v>
      </c>
      <c r="CD67" s="56">
        <v>4.9458404565092842</v>
      </c>
      <c r="CE67" s="56">
        <f t="shared" si="49"/>
        <v>4.8610207758885799</v>
      </c>
      <c r="CF67" s="1"/>
      <c r="CG67" s="98">
        <v>-0.75</v>
      </c>
      <c r="CH67" s="99">
        <v>-1</v>
      </c>
      <c r="CI67" s="99">
        <v>-0.5</v>
      </c>
      <c r="CJ67" s="99">
        <v>-0.5</v>
      </c>
      <c r="CK67" s="99">
        <v>2.75</v>
      </c>
      <c r="CL67" s="99">
        <v>0.5</v>
      </c>
      <c r="CM67" s="99">
        <v>-2.8674999999999997</v>
      </c>
      <c r="CN67" s="100">
        <v>-1.3099999999999952</v>
      </c>
      <c r="CO67" s="13"/>
      <c r="CP67" s="101">
        <v>1.0742424242424244</v>
      </c>
      <c r="CQ67" s="102">
        <v>1.0323609226594301</v>
      </c>
      <c r="CR67" s="102">
        <v>1.0220488466757123</v>
      </c>
      <c r="CS67" s="102">
        <v>0.96381727725011301</v>
      </c>
      <c r="CT67" s="102">
        <v>1.0701985348763137</v>
      </c>
      <c r="CU67" s="103">
        <v>1.0033599139862019</v>
      </c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</row>
    <row r="68" spans="1:143" ht="12.75" x14ac:dyDescent="0.2">
      <c r="A68" s="3">
        <f t="shared" si="45"/>
        <v>2019</v>
      </c>
      <c r="B68" s="43">
        <v>43800</v>
      </c>
      <c r="C68" s="43">
        <v>43830</v>
      </c>
      <c r="D68" s="44">
        <f t="shared" si="50"/>
        <v>43800</v>
      </c>
      <c r="E68" s="94">
        <v>53.486539999999998</v>
      </c>
      <c r="F68" s="46">
        <v>43.046889999999998</v>
      </c>
      <c r="G68" s="94">
        <v>45.097230000000003</v>
      </c>
      <c r="H68" s="46">
        <v>43.014249999999997</v>
      </c>
      <c r="I68" s="94">
        <v>50.051549999999999</v>
      </c>
      <c r="J68" s="46">
        <v>39.902790000000003</v>
      </c>
      <c r="K68" s="94">
        <v>51.463909999999998</v>
      </c>
      <c r="L68" s="46">
        <v>46.740540000000003</v>
      </c>
      <c r="M68" s="94">
        <v>51.459809999999997</v>
      </c>
      <c r="N68" s="46">
        <v>46.740540000000003</v>
      </c>
      <c r="O68" s="94">
        <f t="shared" si="2"/>
        <v>44.597230000000003</v>
      </c>
      <c r="P68" s="46">
        <f t="shared" si="3"/>
        <v>42.514249999999997</v>
      </c>
      <c r="Q68" s="94">
        <f t="shared" si="4"/>
        <v>44.597230000000003</v>
      </c>
      <c r="R68" s="46">
        <f t="shared" si="5"/>
        <v>42.514249999999997</v>
      </c>
      <c r="S68" s="94">
        <f t="shared" si="6"/>
        <v>47.597230000000003</v>
      </c>
      <c r="T68" s="46">
        <f t="shared" si="7"/>
        <v>43.764249999999997</v>
      </c>
      <c r="U68" s="94">
        <f t="shared" si="8"/>
        <v>49.681849999999997</v>
      </c>
      <c r="V68" s="95">
        <f t="shared" si="9"/>
        <v>42.326889999999999</v>
      </c>
      <c r="W68" s="96">
        <v>5.2843105411894991</v>
      </c>
      <c r="X68" s="96">
        <v>5.4274485548263316</v>
      </c>
      <c r="Y68" s="96">
        <v>5.1164718259150419</v>
      </c>
      <c r="Z68" s="96">
        <v>4.9943761302248486</v>
      </c>
      <c r="AA68" s="96">
        <v>4.825429772726908</v>
      </c>
      <c r="AB68" s="96">
        <v>5.1718905014245928</v>
      </c>
      <c r="AC68" s="96">
        <v>5.1080966775554337</v>
      </c>
      <c r="AD68" s="96">
        <v>5.2835676214491087</v>
      </c>
      <c r="AE68" s="96">
        <v>4.6238017141421413</v>
      </c>
      <c r="AF68" s="96">
        <f t="shared" si="10"/>
        <v>5.3555458989204476</v>
      </c>
      <c r="AG68" s="96">
        <f t="shared" si="11"/>
        <v>5.1523811998086373</v>
      </c>
      <c r="AH68" s="96">
        <f t="shared" si="12"/>
        <v>5.1005709835092699</v>
      </c>
      <c r="AI68" s="96">
        <f t="shared" si="13"/>
        <v>5.6515035074465567</v>
      </c>
      <c r="AJ68" s="96">
        <f t="shared" si="14"/>
        <v>5.1244621381939215</v>
      </c>
      <c r="AK68" s="127"/>
      <c r="AL68" s="13"/>
      <c r="AM68" s="13"/>
      <c r="AN68" s="13"/>
      <c r="AO68" s="13"/>
      <c r="AP68" s="13"/>
      <c r="AQ68" s="13"/>
      <c r="AR68" s="8">
        <f t="shared" si="15"/>
        <v>5.223482770154928</v>
      </c>
      <c r="AS68" s="8">
        <f t="shared" si="16"/>
        <v>5.4018250243409982</v>
      </c>
      <c r="AT68" s="8">
        <f t="shared" si="17"/>
        <v>5.421471590174364</v>
      </c>
      <c r="AU68" s="8">
        <f t="shared" si="18"/>
        <v>5.6065729851192181</v>
      </c>
      <c r="AV68" s="8">
        <f t="shared" si="51"/>
        <v>5.4133380924473773</v>
      </c>
      <c r="AW68" s="8"/>
      <c r="AX68" s="8">
        <f t="shared" si="20"/>
        <v>5.0862527942865778</v>
      </c>
      <c r="AY68" s="8">
        <f t="shared" si="21"/>
        <v>5.2146538585037376</v>
      </c>
      <c r="AZ68" s="8">
        <f t="shared" si="22"/>
        <v>5.1752863373339713</v>
      </c>
      <c r="BA68" s="8">
        <v>5.0784808413375764</v>
      </c>
      <c r="BB68" s="8">
        <f t="shared" si="23"/>
        <v>4.966394500181277</v>
      </c>
      <c r="BC68" s="8">
        <v>4.9933809008612133</v>
      </c>
      <c r="BD68" s="8">
        <f t="shared" si="24"/>
        <v>5.0773524160972858</v>
      </c>
      <c r="BE68" s="5"/>
      <c r="BF68" s="60">
        <f t="shared" si="25"/>
        <v>48.997490499999998</v>
      </c>
      <c r="BG68" s="62">
        <f t="shared" si="26"/>
        <v>44.201548599999995</v>
      </c>
      <c r="BH68" s="62">
        <f t="shared" si="27"/>
        <v>45.687583199999999</v>
      </c>
      <c r="BI68" s="62">
        <f t="shared" si="28"/>
        <v>49.430523899999997</v>
      </c>
      <c r="BJ68" s="62">
        <f t="shared" si="29"/>
        <v>43.701548599999995</v>
      </c>
      <c r="BK68" s="62">
        <f t="shared" si="30"/>
        <v>49.432860899999994</v>
      </c>
      <c r="BL68" s="62">
        <f t="shared" si="31"/>
        <v>46.5192172</v>
      </c>
      <c r="BM68" s="62">
        <f t="shared" si="32"/>
        <v>43.701548599999995</v>
      </c>
      <c r="BN68" s="63">
        <f t="shared" si="33"/>
        <v>45.949048599999998</v>
      </c>
      <c r="BO68" s="50"/>
      <c r="BP68" s="104"/>
      <c r="BX68" s="53">
        <f t="shared" si="46"/>
        <v>2019</v>
      </c>
      <c r="BY68" s="97">
        <f t="shared" si="41"/>
        <v>43800</v>
      </c>
      <c r="BZ68" s="56">
        <f t="shared" si="47"/>
        <v>5.2976015082982224</v>
      </c>
      <c r="CA68" s="56">
        <f t="shared" si="48"/>
        <v>4.966394500181277</v>
      </c>
      <c r="CB68" s="56">
        <v>5.0751645148069633</v>
      </c>
      <c r="CC68" s="56">
        <v>4.9901282005969856</v>
      </c>
      <c r="CD68" s="56">
        <v>5.0751645148069633</v>
      </c>
      <c r="CE68" s="56">
        <f t="shared" si="49"/>
        <v>4.99789625279855</v>
      </c>
      <c r="CF68" s="1"/>
      <c r="CG68" s="98">
        <v>-0.5</v>
      </c>
      <c r="CH68" s="99">
        <v>-0.5</v>
      </c>
      <c r="CI68" s="99">
        <v>-0.5</v>
      </c>
      <c r="CJ68" s="99">
        <v>-0.5</v>
      </c>
      <c r="CK68" s="99">
        <v>2.5</v>
      </c>
      <c r="CL68" s="99">
        <v>0.75</v>
      </c>
      <c r="CM68" s="99">
        <v>-3.8046900000000008</v>
      </c>
      <c r="CN68" s="100">
        <v>-0.71999999999999886</v>
      </c>
      <c r="CO68" s="13"/>
      <c r="CP68" s="101">
        <v>1.07231529209622</v>
      </c>
      <c r="CQ68" s="102">
        <v>1.0316365979381443</v>
      </c>
      <c r="CR68" s="102">
        <v>1.0212628865979383</v>
      </c>
      <c r="CS68" s="102">
        <v>0.96617268041237114</v>
      </c>
      <c r="CT68" s="102">
        <v>1.0696377736330618</v>
      </c>
      <c r="CU68" s="103">
        <v>1.0032038275059272</v>
      </c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</row>
    <row r="69" spans="1:143" ht="12.75" x14ac:dyDescent="0.2">
      <c r="A69" s="3">
        <f t="shared" si="45"/>
        <v>2020</v>
      </c>
      <c r="B69" s="43">
        <v>43831</v>
      </c>
      <c r="C69" s="43">
        <v>43861</v>
      </c>
      <c r="D69" s="44">
        <f t="shared" si="50"/>
        <v>43831</v>
      </c>
      <c r="E69" s="94">
        <v>67.763620000000003</v>
      </c>
      <c r="F69" s="46">
        <v>57.494459999999997</v>
      </c>
      <c r="G69" s="94">
        <v>59.28228</v>
      </c>
      <c r="H69" s="46">
        <v>56.503169999999997</v>
      </c>
      <c r="I69" s="94">
        <v>63.334299999999999</v>
      </c>
      <c r="J69" s="46">
        <v>53.513129999999997</v>
      </c>
      <c r="K69" s="94">
        <v>65.118290000000002</v>
      </c>
      <c r="L69" s="46">
        <v>59.923639999999999</v>
      </c>
      <c r="M69" s="94">
        <v>65.118290000000002</v>
      </c>
      <c r="N69" s="46">
        <v>59.923639999999999</v>
      </c>
      <c r="O69" s="94">
        <f t="shared" si="2"/>
        <v>58.78228</v>
      </c>
      <c r="P69" s="46">
        <f t="shared" si="3"/>
        <v>56.003169999999997</v>
      </c>
      <c r="Q69" s="94">
        <f t="shared" si="4"/>
        <v>58.78228</v>
      </c>
      <c r="R69" s="46">
        <f t="shared" si="5"/>
        <v>56.003169999999997</v>
      </c>
      <c r="S69" s="94">
        <f t="shared" si="6"/>
        <v>61.03228</v>
      </c>
      <c r="T69" s="46">
        <f t="shared" si="7"/>
        <v>55.003169999999997</v>
      </c>
      <c r="U69" s="94">
        <f t="shared" si="8"/>
        <v>65.656620000000004</v>
      </c>
      <c r="V69" s="95">
        <f t="shared" si="9"/>
        <v>56.652149999999999</v>
      </c>
      <c r="W69" s="96">
        <v>5.8137541217341422</v>
      </c>
      <c r="X69" s="96">
        <v>5.9982114975676533</v>
      </c>
      <c r="Y69" s="96">
        <v>5.6322140703971373</v>
      </c>
      <c r="Z69" s="96">
        <v>5.7625393094910393</v>
      </c>
      <c r="AA69" s="96">
        <v>5.5536419614008432</v>
      </c>
      <c r="AB69" s="96">
        <v>5.8642513877175135</v>
      </c>
      <c r="AC69" s="96">
        <v>5.8803839881509488</v>
      </c>
      <c r="AD69" s="96">
        <v>6.1077291699753875</v>
      </c>
      <c r="AE69" s="96">
        <v>5.4394658393155488</v>
      </c>
      <c r="AF69" s="96">
        <f t="shared" si="10"/>
        <v>6.1746423098104266</v>
      </c>
      <c r="AG69" s="96">
        <f t="shared" si="11"/>
        <v>5.9430992781881331</v>
      </c>
      <c r="AH69" s="96">
        <f t="shared" si="12"/>
        <v>5.883154821779641</v>
      </c>
      <c r="AI69" s="96">
        <f t="shared" si="13"/>
        <v>6.5338982390155884</v>
      </c>
      <c r="AJ69" s="96">
        <f t="shared" si="14"/>
        <v>5.8990124485146787</v>
      </c>
      <c r="AK69" s="127"/>
      <c r="AL69" s="13"/>
      <c r="AM69" s="13"/>
      <c r="AN69" s="13"/>
      <c r="AO69" s="13"/>
      <c r="AP69" s="13"/>
      <c r="AQ69" s="13"/>
      <c r="AR69" s="8">
        <f t="shared" si="15"/>
        <v>6.0084073667557156</v>
      </c>
      <c r="AS69" s="8">
        <f t="shared" si="16"/>
        <v>6.2394727004526747</v>
      </c>
      <c r="AT69" s="8">
        <f t="shared" si="17"/>
        <v>6.2361446939792904</v>
      </c>
      <c r="AU69" s="8">
        <f t="shared" si="18"/>
        <v>6.4759673640801285</v>
      </c>
      <c r="AV69" s="8">
        <f t="shared" si="51"/>
        <v>6.2399980313169525</v>
      </c>
      <c r="AW69" s="8"/>
      <c r="AX69" s="8">
        <f t="shared" si="20"/>
        <v>5.867859610796744</v>
      </c>
      <c r="AY69" s="8">
        <f t="shared" si="21"/>
        <v>5.9983040975656499</v>
      </c>
      <c r="AZ69" s="8">
        <f t="shared" si="22"/>
        <v>5.8678860042880707</v>
      </c>
      <c r="BA69" s="8">
        <v>5.8594978847997652</v>
      </c>
      <c r="BB69" s="8">
        <f t="shared" si="23"/>
        <v>5.7125900004107422</v>
      </c>
      <c r="BC69" s="8">
        <v>5.7615570042646542</v>
      </c>
      <c r="BD69" s="8">
        <f t="shared" si="24"/>
        <v>5.8489879552898438</v>
      </c>
      <c r="BE69" s="5"/>
      <c r="BF69" s="60">
        <f t="shared" si="25"/>
        <v>63.347881200000003</v>
      </c>
      <c r="BG69" s="62">
        <f t="shared" si="26"/>
        <v>58.087262699999997</v>
      </c>
      <c r="BH69" s="62">
        <f t="shared" si="27"/>
        <v>59.111196899999996</v>
      </c>
      <c r="BI69" s="62">
        <f t="shared" si="28"/>
        <v>62.884590500000002</v>
      </c>
      <c r="BJ69" s="62">
        <f t="shared" si="29"/>
        <v>57.587262699999997</v>
      </c>
      <c r="BK69" s="62">
        <f t="shared" si="30"/>
        <v>62.884590500000002</v>
      </c>
      <c r="BL69" s="62">
        <f t="shared" si="31"/>
        <v>61.784697899999998</v>
      </c>
      <c r="BM69" s="62">
        <f t="shared" si="32"/>
        <v>57.587262699999997</v>
      </c>
      <c r="BN69" s="63">
        <f t="shared" si="33"/>
        <v>58.439762699999996</v>
      </c>
      <c r="BO69" s="50"/>
      <c r="BP69" s="104"/>
      <c r="BX69" s="53">
        <f t="shared" si="46"/>
        <v>2020</v>
      </c>
      <c r="BY69" s="97">
        <f t="shared" si="41"/>
        <v>43831</v>
      </c>
      <c r="BZ69" s="56">
        <f t="shared" si="47"/>
        <v>5.8282551192480065</v>
      </c>
      <c r="CA69" s="56">
        <f t="shared" si="48"/>
        <v>5.7125900004107422</v>
      </c>
      <c r="CB69" s="56">
        <v>5.856181558269153</v>
      </c>
      <c r="CC69" s="56">
        <v>5.758305705758616</v>
      </c>
      <c r="CD69" s="56">
        <v>5.856181558269153</v>
      </c>
      <c r="CE69" s="56">
        <f t="shared" si="49"/>
        <v>5.7452404529975807</v>
      </c>
      <c r="CF69" s="1"/>
      <c r="CG69" s="98">
        <v>-0.5</v>
      </c>
      <c r="CH69" s="99">
        <v>-0.5</v>
      </c>
      <c r="CI69" s="99">
        <v>-0.5</v>
      </c>
      <c r="CJ69" s="99">
        <v>-0.5</v>
      </c>
      <c r="CK69" s="99">
        <v>1.75</v>
      </c>
      <c r="CL69" s="99">
        <v>-1.5</v>
      </c>
      <c r="CM69" s="99">
        <v>-2.1069999999999993</v>
      </c>
      <c r="CN69" s="100">
        <v>-0.84230999999999767</v>
      </c>
      <c r="CO69" s="13"/>
      <c r="CP69" s="101">
        <v>1.0715141326048125</v>
      </c>
      <c r="CQ69" s="102">
        <v>1.0313334033834194</v>
      </c>
      <c r="CR69" s="102">
        <v>1.0209309656404331</v>
      </c>
      <c r="CS69" s="102">
        <v>0.96374908059262387</v>
      </c>
      <c r="CT69" s="102">
        <v>1.0697753710389091</v>
      </c>
      <c r="CU69" s="103">
        <v>1.0031678986272439</v>
      </c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</row>
    <row r="70" spans="1:143" ht="12.75" x14ac:dyDescent="0.2">
      <c r="A70" s="3">
        <f t="shared" si="45"/>
        <v>2020</v>
      </c>
      <c r="B70" s="43">
        <v>43862</v>
      </c>
      <c r="C70" s="43">
        <v>43890</v>
      </c>
      <c r="D70" s="44">
        <f t="shared" si="50"/>
        <v>43862</v>
      </c>
      <c r="E70" s="94">
        <v>64.128600000000006</v>
      </c>
      <c r="F70" s="46">
        <v>56.656460000000003</v>
      </c>
      <c r="G70" s="94">
        <v>58.318519999999999</v>
      </c>
      <c r="H70" s="46">
        <v>55.964060000000003</v>
      </c>
      <c r="I70" s="94">
        <v>59.793410000000002</v>
      </c>
      <c r="J70" s="46">
        <v>52.65005</v>
      </c>
      <c r="K70" s="94">
        <v>63.767040000000001</v>
      </c>
      <c r="L70" s="46">
        <v>59.202979999999997</v>
      </c>
      <c r="M70" s="94">
        <v>63.670279999999998</v>
      </c>
      <c r="N70" s="46">
        <v>59.190170000000002</v>
      </c>
      <c r="O70" s="94">
        <f t="shared" si="2"/>
        <v>57.318519999999999</v>
      </c>
      <c r="P70" s="46">
        <f t="shared" si="3"/>
        <v>54.714060000000003</v>
      </c>
      <c r="Q70" s="94">
        <f t="shared" si="4"/>
        <v>58.318519999999999</v>
      </c>
      <c r="R70" s="46">
        <f t="shared" si="5"/>
        <v>55.464060000000003</v>
      </c>
      <c r="S70" s="94">
        <f t="shared" si="6"/>
        <v>60.818519999999999</v>
      </c>
      <c r="T70" s="46">
        <f t="shared" si="7"/>
        <v>58.214060000000003</v>
      </c>
      <c r="U70" s="94">
        <f t="shared" si="8"/>
        <v>62.002600000000008</v>
      </c>
      <c r="V70" s="95">
        <f t="shared" si="9"/>
        <v>56.135210000000001</v>
      </c>
      <c r="W70" s="96">
        <v>5.8340922205197101</v>
      </c>
      <c r="X70" s="96">
        <v>5.9238957161339894</v>
      </c>
      <c r="Y70" s="96">
        <v>5.5519056484512053</v>
      </c>
      <c r="Z70" s="96">
        <v>5.6055082698505254</v>
      </c>
      <c r="AA70" s="96">
        <v>5.4252573449897543</v>
      </c>
      <c r="AB70" s="96">
        <v>5.7045504308666208</v>
      </c>
      <c r="AC70" s="96">
        <v>5.7226514796365953</v>
      </c>
      <c r="AD70" s="96">
        <v>5.9438977361173428</v>
      </c>
      <c r="AE70" s="96">
        <v>5.3685330884534848</v>
      </c>
      <c r="AF70" s="96">
        <f t="shared" si="10"/>
        <v>6.0070245923108789</v>
      </c>
      <c r="AG70" s="96">
        <f t="shared" si="11"/>
        <v>5.7813858935835274</v>
      </c>
      <c r="AH70" s="96">
        <f t="shared" si="12"/>
        <v>5.7231146109891924</v>
      </c>
      <c r="AI70" s="96">
        <f t="shared" si="13"/>
        <v>6.3604679749456503</v>
      </c>
      <c r="AJ70" s="96">
        <f t="shared" si="14"/>
        <v>5.7408834519815581</v>
      </c>
      <c r="AK70" s="127"/>
      <c r="AL70" s="13"/>
      <c r="AM70" s="13"/>
      <c r="AN70" s="13"/>
      <c r="AO70" s="13"/>
      <c r="AP70" s="13"/>
      <c r="AQ70" s="13"/>
      <c r="AR70" s="8">
        <f t="shared" si="15"/>
        <v>5.8480938099772279</v>
      </c>
      <c r="AS70" s="8">
        <f t="shared" si="16"/>
        <v>6.0729604188610047</v>
      </c>
      <c r="AT70" s="8">
        <f t="shared" si="17"/>
        <v>6.0697552809728306</v>
      </c>
      <c r="AU70" s="8">
        <f t="shared" si="18"/>
        <v>6.3031442956562458</v>
      </c>
      <c r="AV70" s="8">
        <f t="shared" si="51"/>
        <v>6.0734884513668277</v>
      </c>
      <c r="AW70" s="8"/>
      <c r="AX70" s="8">
        <f t="shared" si="20"/>
        <v>5.7080803681832784</v>
      </c>
      <c r="AY70" s="8">
        <f t="shared" si="21"/>
        <v>5.8382508164754894</v>
      </c>
      <c r="AZ70" s="8">
        <f t="shared" si="22"/>
        <v>5.7081299699467785</v>
      </c>
      <c r="BA70" s="8">
        <v>5.6998544941785871</v>
      </c>
      <c r="BB70" s="8">
        <f t="shared" si="23"/>
        <v>5.5810349062298954</v>
      </c>
      <c r="BC70" s="8">
        <v>5.6045383594501166</v>
      </c>
      <c r="BD70" s="8">
        <f t="shared" si="24"/>
        <v>5.6912470817182577</v>
      </c>
      <c r="BE70" s="5"/>
      <c r="BF70" s="60">
        <f t="shared" si="25"/>
        <v>60.915579800000003</v>
      </c>
      <c r="BG70" s="62">
        <f t="shared" si="26"/>
        <v>57.306102199999998</v>
      </c>
      <c r="BH70" s="62">
        <f t="shared" si="27"/>
        <v>56.7217652</v>
      </c>
      <c r="BI70" s="62">
        <f t="shared" si="28"/>
        <v>61.743832699999999</v>
      </c>
      <c r="BJ70" s="62">
        <f t="shared" si="29"/>
        <v>57.091102200000002</v>
      </c>
      <c r="BK70" s="62">
        <f t="shared" si="30"/>
        <v>61.804494200000001</v>
      </c>
      <c r="BL70" s="62">
        <f t="shared" si="31"/>
        <v>59.479622300000003</v>
      </c>
      <c r="BM70" s="62">
        <f t="shared" si="32"/>
        <v>56.198602199999996</v>
      </c>
      <c r="BN70" s="63">
        <f t="shared" si="33"/>
        <v>59.698602199999996</v>
      </c>
      <c r="BO70" s="50"/>
      <c r="BP70" s="104"/>
      <c r="BX70" s="53">
        <f t="shared" si="46"/>
        <v>2020</v>
      </c>
      <c r="BY70" s="97">
        <f t="shared" si="41"/>
        <v>43862</v>
      </c>
      <c r="BZ70" s="56">
        <f t="shared" si="47"/>
        <v>5.7456247849070952</v>
      </c>
      <c r="CA70" s="56">
        <f t="shared" si="48"/>
        <v>5.5810349062298954</v>
      </c>
      <c r="CB70" s="56">
        <v>5.696538167647974</v>
      </c>
      <c r="CC70" s="56">
        <v>5.6012867744184094</v>
      </c>
      <c r="CD70" s="56">
        <v>5.696538167647974</v>
      </c>
      <c r="CE70" s="56">
        <f t="shared" si="49"/>
        <v>5.6134828417382527</v>
      </c>
      <c r="CF70" s="1"/>
      <c r="CG70" s="98">
        <v>-1</v>
      </c>
      <c r="CH70" s="99">
        <v>-1.25</v>
      </c>
      <c r="CI70" s="99">
        <v>0</v>
      </c>
      <c r="CJ70" s="99">
        <v>-0.5</v>
      </c>
      <c r="CK70" s="99">
        <v>2.5</v>
      </c>
      <c r="CL70" s="99">
        <v>2.25</v>
      </c>
      <c r="CM70" s="99">
        <v>-2.1259999999999977</v>
      </c>
      <c r="CN70" s="100">
        <v>-0.52125000000000199</v>
      </c>
      <c r="CO70" s="13"/>
      <c r="CP70" s="101">
        <v>1.0716288877174487</v>
      </c>
      <c r="CQ70" s="102">
        <v>1.0313758566157092</v>
      </c>
      <c r="CR70" s="102">
        <v>1.020980495519241</v>
      </c>
      <c r="CS70" s="102">
        <v>0.96784396415392726</v>
      </c>
      <c r="CT70" s="102">
        <v>1.0700836820083681</v>
      </c>
      <c r="CU70" s="103">
        <v>1.0031859309290176</v>
      </c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</row>
    <row r="71" spans="1:143" ht="12.75" x14ac:dyDescent="0.2">
      <c r="A71" s="3">
        <f t="shared" si="45"/>
        <v>2020</v>
      </c>
      <c r="B71" s="43">
        <v>43891</v>
      </c>
      <c r="C71" s="43">
        <v>43921</v>
      </c>
      <c r="D71" s="44">
        <f t="shared" si="50"/>
        <v>43891</v>
      </c>
      <c r="E71" s="94">
        <v>56.319670000000002</v>
      </c>
      <c r="F71" s="46">
        <v>50.671430000000001</v>
      </c>
      <c r="G71" s="94">
        <v>55.985529999999997</v>
      </c>
      <c r="H71" s="46">
        <v>52.549370000000003</v>
      </c>
      <c r="I71" s="94">
        <v>52.32808</v>
      </c>
      <c r="J71" s="46">
        <v>46.928359999999998</v>
      </c>
      <c r="K71" s="94">
        <v>58.937600000000003</v>
      </c>
      <c r="L71" s="46">
        <v>54.866579999999999</v>
      </c>
      <c r="M71" s="94">
        <v>58.935299999999998</v>
      </c>
      <c r="N71" s="46">
        <v>54.879849999999998</v>
      </c>
      <c r="O71" s="94">
        <f t="shared" si="2"/>
        <v>54.985529999999997</v>
      </c>
      <c r="P71" s="46">
        <f t="shared" si="3"/>
        <v>51.049370000000003</v>
      </c>
      <c r="Q71" s="94">
        <f t="shared" si="4"/>
        <v>55.985529999999997</v>
      </c>
      <c r="R71" s="46">
        <f t="shared" si="5"/>
        <v>52.049370000000003</v>
      </c>
      <c r="S71" s="94">
        <f t="shared" si="6"/>
        <v>58.235529999999997</v>
      </c>
      <c r="T71" s="46">
        <f t="shared" si="7"/>
        <v>54.549370000000003</v>
      </c>
      <c r="U71" s="94">
        <f t="shared" si="8"/>
        <v>54.117670000000004</v>
      </c>
      <c r="V71" s="95">
        <f t="shared" si="9"/>
        <v>50.471240000000002</v>
      </c>
      <c r="W71" s="96">
        <v>5.4346619251211541</v>
      </c>
      <c r="X71" s="96">
        <v>5.4467984634217341</v>
      </c>
      <c r="Y71" s="96">
        <v>5.2594752878427586</v>
      </c>
      <c r="Z71" s="96">
        <v>5.4174765920389047</v>
      </c>
      <c r="AA71" s="96">
        <v>5.2351771447050455</v>
      </c>
      <c r="AB71" s="96">
        <v>5.6278248456238398</v>
      </c>
      <c r="AC71" s="96">
        <v>5.5512060070666402</v>
      </c>
      <c r="AD71" s="96">
        <v>5.7622389711403379</v>
      </c>
      <c r="AE71" s="96">
        <v>5.2270232875315035</v>
      </c>
      <c r="AF71" s="96">
        <f t="shared" si="10"/>
        <v>5.8081182648971739</v>
      </c>
      <c r="AG71" s="96">
        <f t="shared" si="11"/>
        <v>5.5884329626497671</v>
      </c>
      <c r="AH71" s="96">
        <f t="shared" si="12"/>
        <v>5.5321805617581772</v>
      </c>
      <c r="AI71" s="96">
        <f t="shared" si="13"/>
        <v>6.1664956689045933</v>
      </c>
      <c r="AJ71" s="96">
        <f t="shared" si="14"/>
        <v>5.569126226174375</v>
      </c>
      <c r="AK71" s="127"/>
      <c r="AL71" s="13"/>
      <c r="AM71" s="13"/>
      <c r="AN71" s="13"/>
      <c r="AO71" s="13"/>
      <c r="AP71" s="13"/>
      <c r="AQ71" s="13"/>
      <c r="AR71" s="8">
        <f t="shared" si="15"/>
        <v>5.6738428977199309</v>
      </c>
      <c r="AS71" s="8">
        <f t="shared" si="16"/>
        <v>5.8883290894809814</v>
      </c>
      <c r="AT71" s="8">
        <f t="shared" si="17"/>
        <v>5.8889002891121383</v>
      </c>
      <c r="AU71" s="8">
        <f t="shared" si="18"/>
        <v>6.1115154706493078</v>
      </c>
      <c r="AV71" s="8">
        <f t="shared" si="51"/>
        <v>5.8906469367405894</v>
      </c>
      <c r="AW71" s="8"/>
      <c r="AX71" s="8">
        <f t="shared" si="20"/>
        <v>5.516757944687531</v>
      </c>
      <c r="AY71" s="8">
        <f t="shared" si="21"/>
        <v>5.6642828077794416</v>
      </c>
      <c r="AZ71" s="8">
        <f t="shared" si="22"/>
        <v>5.6313779236685226</v>
      </c>
      <c r="BA71" s="8">
        <v>5.5084857712954332</v>
      </c>
      <c r="BB71" s="8">
        <f t="shared" si="23"/>
        <v>5.3862606462804035</v>
      </c>
      <c r="BC71" s="8">
        <v>5.4163159882634231</v>
      </c>
      <c r="BD71" s="8">
        <f t="shared" si="24"/>
        <v>5.5023654365031689</v>
      </c>
      <c r="BE71" s="5"/>
      <c r="BF71" s="60">
        <f t="shared" si="25"/>
        <v>53.890926800000003</v>
      </c>
      <c r="BG71" s="62">
        <f t="shared" si="26"/>
        <v>54.507981199999996</v>
      </c>
      <c r="BH71" s="62">
        <f t="shared" si="27"/>
        <v>50.006200399999997</v>
      </c>
      <c r="BI71" s="62">
        <f t="shared" si="28"/>
        <v>57.191456499999994</v>
      </c>
      <c r="BJ71" s="62">
        <f t="shared" si="29"/>
        <v>54.2929812</v>
      </c>
      <c r="BK71" s="62">
        <f t="shared" si="30"/>
        <v>57.187061399999997</v>
      </c>
      <c r="BL71" s="62">
        <f t="shared" si="31"/>
        <v>52.549705099999997</v>
      </c>
      <c r="BM71" s="62">
        <f t="shared" si="32"/>
        <v>53.2929812</v>
      </c>
      <c r="BN71" s="63">
        <f t="shared" si="33"/>
        <v>56.650481199999994</v>
      </c>
      <c r="BO71" s="50"/>
      <c r="BP71" s="104"/>
      <c r="BX71" s="53">
        <f t="shared" si="46"/>
        <v>2020</v>
      </c>
      <c r="BY71" s="97">
        <f t="shared" si="41"/>
        <v>43891</v>
      </c>
      <c r="BZ71" s="56">
        <f t="shared" si="47"/>
        <v>5.4447395491745638</v>
      </c>
      <c r="CA71" s="56">
        <f t="shared" si="48"/>
        <v>5.3862606462804035</v>
      </c>
      <c r="CB71" s="56">
        <v>5.505169444764821</v>
      </c>
      <c r="CC71" s="56">
        <v>5.413064059765877</v>
      </c>
      <c r="CD71" s="56">
        <v>5.505169444764821</v>
      </c>
      <c r="CE71" s="56">
        <f t="shared" si="49"/>
        <v>5.4184087445659328</v>
      </c>
      <c r="CF71" s="1"/>
      <c r="CG71" s="98">
        <v>-1</v>
      </c>
      <c r="CH71" s="99">
        <v>-1.5</v>
      </c>
      <c r="CI71" s="99">
        <v>0</v>
      </c>
      <c r="CJ71" s="99">
        <v>-0.5</v>
      </c>
      <c r="CK71" s="99">
        <v>2.25</v>
      </c>
      <c r="CL71" s="99">
        <v>2</v>
      </c>
      <c r="CM71" s="99">
        <v>-2.2019999999999982</v>
      </c>
      <c r="CN71" s="100">
        <v>-0.2001899999999992</v>
      </c>
      <c r="CO71" s="13"/>
      <c r="CP71" s="101">
        <v>1.072107680803333</v>
      </c>
      <c r="CQ71" s="102">
        <v>1.031556457643414</v>
      </c>
      <c r="CR71" s="102">
        <v>1.0211729516077341</v>
      </c>
      <c r="CS71" s="102">
        <v>0.9663497489584445</v>
      </c>
      <c r="CT71" s="102">
        <v>1.0701561840439002</v>
      </c>
      <c r="CU71" s="103">
        <v>1.0032281668316618</v>
      </c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</row>
    <row r="72" spans="1:143" ht="12.75" x14ac:dyDescent="0.2">
      <c r="A72" s="3">
        <f t="shared" si="45"/>
        <v>2020</v>
      </c>
      <c r="B72" s="43">
        <v>43922</v>
      </c>
      <c r="C72" s="43">
        <v>43951</v>
      </c>
      <c r="D72" s="44">
        <f t="shared" si="50"/>
        <v>43922</v>
      </c>
      <c r="E72" s="94">
        <v>55.689920000000001</v>
      </c>
      <c r="F72" s="46">
        <v>50.292319999999997</v>
      </c>
      <c r="G72" s="94">
        <v>57.804949999999998</v>
      </c>
      <c r="H72" s="46">
        <v>53.457470000000001</v>
      </c>
      <c r="I72" s="94">
        <v>51.726039999999998</v>
      </c>
      <c r="J72" s="46">
        <v>46.565930000000002</v>
      </c>
      <c r="K72" s="94">
        <v>61.484050000000003</v>
      </c>
      <c r="L72" s="46">
        <v>56.014659999999999</v>
      </c>
      <c r="M72" s="94">
        <v>60.67868</v>
      </c>
      <c r="N72" s="46">
        <v>55.968530000000001</v>
      </c>
      <c r="O72" s="94">
        <f t="shared" si="2"/>
        <v>56.554949999999998</v>
      </c>
      <c r="P72" s="46">
        <f t="shared" si="3"/>
        <v>52.457470000000001</v>
      </c>
      <c r="Q72" s="94">
        <f t="shared" si="4"/>
        <v>54.804949999999998</v>
      </c>
      <c r="R72" s="46">
        <f t="shared" si="5"/>
        <v>52.707470000000001</v>
      </c>
      <c r="S72" s="94">
        <f t="shared" si="6"/>
        <v>60.054949999999998</v>
      </c>
      <c r="T72" s="46">
        <f t="shared" si="7"/>
        <v>51.457470000000001</v>
      </c>
      <c r="U72" s="94">
        <f t="shared" si="8"/>
        <v>52.923420000000007</v>
      </c>
      <c r="V72" s="95">
        <f t="shared" si="9"/>
        <v>53.248939999999997</v>
      </c>
      <c r="W72" s="96">
        <v>5.3538220656863151</v>
      </c>
      <c r="X72" s="96">
        <v>5.3831430823792621</v>
      </c>
      <c r="Y72" s="96">
        <v>5.1605547140067651</v>
      </c>
      <c r="Z72" s="96">
        <v>5.3115478347239771</v>
      </c>
      <c r="AA72" s="96">
        <v>4.8749148646355174</v>
      </c>
      <c r="AB72" s="96">
        <v>5.5739677262645007</v>
      </c>
      <c r="AC72" s="96">
        <v>5.4390053369738807</v>
      </c>
      <c r="AD72" s="96">
        <v>5.3603725631362904</v>
      </c>
      <c r="AE72" s="96">
        <v>5.0862945751861917</v>
      </c>
      <c r="AF72" s="96">
        <f t="shared" si="10"/>
        <v>5.7107902631485228</v>
      </c>
      <c r="AG72" s="96">
        <f t="shared" si="11"/>
        <v>5.485217061136626</v>
      </c>
      <c r="AH72" s="96">
        <f t="shared" si="12"/>
        <v>5.4306071910748583</v>
      </c>
      <c r="AI72" s="96">
        <f t="shared" si="13"/>
        <v>5.7429652940738842</v>
      </c>
      <c r="AJ72" s="96">
        <f t="shared" si="14"/>
        <v>5.4581235541680986</v>
      </c>
      <c r="AK72" s="127"/>
      <c r="AL72" s="13"/>
      <c r="AM72" s="13"/>
      <c r="AN72" s="13"/>
      <c r="AO72" s="13"/>
      <c r="AP72" s="13"/>
      <c r="AQ72" s="13"/>
      <c r="AR72" s="8">
        <f t="shared" si="15"/>
        <v>5.5598062373959554</v>
      </c>
      <c r="AS72" s="8">
        <f t="shared" si="16"/>
        <v>5.4798867599718362</v>
      </c>
      <c r="AT72" s="8">
        <f t="shared" si="17"/>
        <v>5.7705416589761898</v>
      </c>
      <c r="AU72" s="8">
        <f t="shared" si="18"/>
        <v>5.6875932471038464</v>
      </c>
      <c r="AV72" s="8">
        <f t="shared" si="51"/>
        <v>5.6244569758619569</v>
      </c>
      <c r="AW72" s="8"/>
      <c r="AX72" s="8">
        <f t="shared" si="20"/>
        <v>5.4089753263369733</v>
      </c>
      <c r="AY72" s="8">
        <f t="shared" si="21"/>
        <v>5.5504312906888682</v>
      </c>
      <c r="AZ72" s="8">
        <f t="shared" si="22"/>
        <v>5.5775022301250772</v>
      </c>
      <c r="BA72" s="8">
        <v>5.3989157083220531</v>
      </c>
      <c r="BB72" s="8">
        <f t="shared" si="23"/>
        <v>5.0171016340152859</v>
      </c>
      <c r="BC72" s="8">
        <v>5.3085474002036213</v>
      </c>
      <c r="BD72" s="8">
        <f t="shared" si="24"/>
        <v>5.3959578450265964</v>
      </c>
      <c r="BE72" s="5"/>
      <c r="BF72" s="60">
        <f t="shared" si="25"/>
        <v>53.368951999999993</v>
      </c>
      <c r="BG72" s="62">
        <f t="shared" si="26"/>
        <v>55.935533599999992</v>
      </c>
      <c r="BH72" s="62">
        <f t="shared" si="27"/>
        <v>49.50719269999999</v>
      </c>
      <c r="BI72" s="62">
        <f t="shared" si="28"/>
        <v>58.653315499999998</v>
      </c>
      <c r="BJ72" s="62">
        <f t="shared" si="29"/>
        <v>53.903033600000001</v>
      </c>
      <c r="BK72" s="62">
        <f t="shared" si="30"/>
        <v>59.132212299999992</v>
      </c>
      <c r="BL72" s="62">
        <f t="shared" si="31"/>
        <v>53.063393599999998</v>
      </c>
      <c r="BM72" s="62">
        <f t="shared" si="32"/>
        <v>54.793033599999994</v>
      </c>
      <c r="BN72" s="63">
        <f t="shared" si="33"/>
        <v>56.358033599999992</v>
      </c>
      <c r="BO72" s="50"/>
      <c r="BP72" s="104"/>
      <c r="BX72" s="53">
        <f t="shared" si="46"/>
        <v>2020</v>
      </c>
      <c r="BY72" s="97">
        <f t="shared" si="41"/>
        <v>43922</v>
      </c>
      <c r="BZ72" s="56">
        <f t="shared" si="47"/>
        <v>5.342958940227148</v>
      </c>
      <c r="CA72" s="56">
        <f t="shared" si="48"/>
        <v>5.0171016340152859</v>
      </c>
      <c r="CB72" s="56">
        <v>5.3955993817914401</v>
      </c>
      <c r="CC72" s="56">
        <v>5.3052952750512974</v>
      </c>
      <c r="CD72" s="56">
        <v>5.3955993817914401</v>
      </c>
      <c r="CE72" s="56">
        <f t="shared" si="49"/>
        <v>5.0486814456440037</v>
      </c>
      <c r="CF72" s="1"/>
      <c r="CG72" s="98">
        <v>-1.25</v>
      </c>
      <c r="CH72" s="99">
        <v>-1</v>
      </c>
      <c r="CI72" s="99">
        <v>-3</v>
      </c>
      <c r="CJ72" s="99">
        <v>-0.75</v>
      </c>
      <c r="CK72" s="99">
        <v>2.25</v>
      </c>
      <c r="CL72" s="99">
        <v>-2</v>
      </c>
      <c r="CM72" s="99">
        <v>-2.7664999999999935</v>
      </c>
      <c r="CN72" s="100">
        <v>2.9566200000000009</v>
      </c>
      <c r="CO72" s="13"/>
      <c r="CP72" s="101">
        <v>1.075164987843001</v>
      </c>
      <c r="CQ72" s="102">
        <v>1.0326965381498205</v>
      </c>
      <c r="CR72" s="102">
        <v>1.0224151904596503</v>
      </c>
      <c r="CS72" s="102">
        <v>0.91779553085562104</v>
      </c>
      <c r="CT72" s="102">
        <v>1.0713742797597157</v>
      </c>
      <c r="CU72" s="103">
        <v>1.0035150208557904</v>
      </c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</row>
    <row r="73" spans="1:143" ht="12.75" x14ac:dyDescent="0.2">
      <c r="A73" s="3">
        <f t="shared" si="45"/>
        <v>2020</v>
      </c>
      <c r="B73" s="43">
        <v>43952</v>
      </c>
      <c r="C73" s="43">
        <v>43982</v>
      </c>
      <c r="D73" s="44">
        <f t="shared" si="50"/>
        <v>43952</v>
      </c>
      <c r="E73" s="94">
        <v>48.661020000000001</v>
      </c>
      <c r="F73" s="46">
        <v>44.336199999999998</v>
      </c>
      <c r="G73" s="94">
        <v>54.454729999999998</v>
      </c>
      <c r="H73" s="46">
        <v>51.945909999999998</v>
      </c>
      <c r="I73" s="94">
        <v>45.006399999999999</v>
      </c>
      <c r="J73" s="46">
        <v>40.871879999999997</v>
      </c>
      <c r="K73" s="94">
        <v>55.573230000000002</v>
      </c>
      <c r="L73" s="46">
        <v>52.517600000000002</v>
      </c>
      <c r="M73" s="94">
        <v>57.008749999999999</v>
      </c>
      <c r="N73" s="46">
        <v>53.774389999999997</v>
      </c>
      <c r="O73" s="94">
        <f t="shared" ref="O73:O136" si="52">G73+CG73</f>
        <v>53.454729999999998</v>
      </c>
      <c r="P73" s="46">
        <f t="shared" ref="P73:P136" si="53">H73+CH73</f>
        <v>50.445909999999998</v>
      </c>
      <c r="Q73" s="94">
        <f t="shared" ref="Q73:Q136" si="54">G73+CI73</f>
        <v>53.454729999999998</v>
      </c>
      <c r="R73" s="46">
        <f t="shared" ref="R73:R136" si="55">H73+CJ73</f>
        <v>50.945909999999998</v>
      </c>
      <c r="S73" s="94">
        <f t="shared" ref="S73:S136" si="56">G73+CK73</f>
        <v>57.204729999999998</v>
      </c>
      <c r="T73" s="46">
        <f t="shared" ref="T73:T136" si="57">H73+CL73</f>
        <v>49.945909999999998</v>
      </c>
      <c r="U73" s="94">
        <f t="shared" ref="U73:U136" si="58">E73+CM73</f>
        <v>48.805520000000001</v>
      </c>
      <c r="V73" s="95">
        <f t="shared" ref="V73:V136" si="59">F73+CN73</f>
        <v>48.226010000000002</v>
      </c>
      <c r="W73" s="96">
        <v>5.3812064305871132</v>
      </c>
      <c r="X73" s="96">
        <v>5.4565549797914024</v>
      </c>
      <c r="Y73" s="96">
        <v>5.1882345387470767</v>
      </c>
      <c r="Z73" s="96">
        <v>5.0642420937947925</v>
      </c>
      <c r="AA73" s="96">
        <v>4.6427660784865861</v>
      </c>
      <c r="AB73" s="96">
        <v>5.3059487346163046</v>
      </c>
      <c r="AC73" s="96">
        <v>5.1725617769360621</v>
      </c>
      <c r="AD73" s="96">
        <v>5.0798604294562395</v>
      </c>
      <c r="AE73" s="96">
        <v>4.8184875403316756</v>
      </c>
      <c r="AF73" s="96">
        <f t="shared" ref="AF73:AF136" si="60">+$Z73*$CP73</f>
        <v>5.4473697279918571</v>
      </c>
      <c r="AG73" s="96">
        <f t="shared" ref="AG73:AG136" si="61">+$Z73*$CQ73</f>
        <v>5.2308141640701198</v>
      </c>
      <c r="AH73" s="96">
        <f t="shared" ref="AH73:AH136" si="62">+$Z73*$CR73</f>
        <v>5.1788123345757553</v>
      </c>
      <c r="AI73" s="96">
        <f t="shared" ref="AI73:AI136" si="63">+$AD73*$CT73</f>
        <v>5.4428243462942589</v>
      </c>
      <c r="AJ73" s="96">
        <f t="shared" ref="AJ73:AJ136" si="64">+AC73*CU73</f>
        <v>5.1906928793719835</v>
      </c>
      <c r="AK73" s="127"/>
      <c r="AL73" s="13"/>
      <c r="AM73" s="13"/>
      <c r="AN73" s="13"/>
      <c r="AO73" s="13"/>
      <c r="AP73" s="13"/>
      <c r="AQ73" s="13"/>
      <c r="AR73" s="8">
        <f t="shared" ref="AR73:AR136" si="65">AC73*(1/(1-AR$2))+AR$3</f>
        <v>5.289002741067244</v>
      </c>
      <c r="AS73" s="8">
        <f t="shared" ref="AS73:AS136" si="66">AD73*(1/(1-AS$2))+AS$3</f>
        <v>5.1947844795774358</v>
      </c>
      <c r="AT73" s="8">
        <f t="shared" ref="AT73:AT136" si="67">(AC73+AT$3)*AT$5+((1/(1-AT$2)-1)*AC73+AT$4*AC73)</f>
        <v>5.4894747567148219</v>
      </c>
      <c r="AU73" s="8">
        <f t="shared" ref="AU73:AU136" si="68">(AD73+AU$3)*AU$5+((1/(1-AU$2)-1)*AD73+AU$4*AD73)</f>
        <v>5.3916856393200909</v>
      </c>
      <c r="AV73" s="8">
        <f t="shared" si="51"/>
        <v>5.3412369041698984</v>
      </c>
      <c r="AW73" s="8"/>
      <c r="AX73" s="8">
        <f t="shared" ref="AX73:AX136" si="69">(Z73*(1/(1-$AX$2))+0.00447)</f>
        <v>5.1573414833076852</v>
      </c>
      <c r="AY73" s="8">
        <f t="shared" ref="AY73:AY136" si="70">AC73*(1/(1-AY$2))+AY$3</f>
        <v>5.2800674550340556</v>
      </c>
      <c r="AZ73" s="8">
        <f t="shared" ref="AZ73:AZ136" si="71">AB73*(1/(1-AZ$2))+AZ$3</f>
        <v>5.3093908043817422</v>
      </c>
      <c r="BA73" s="8">
        <v>5.1474342511957092</v>
      </c>
      <c r="BB73" s="8">
        <f t="shared" ref="BB73:BB136" si="72">AA73*(1/(1-BB$2))+BB$3</f>
        <v>4.779219898029087</v>
      </c>
      <c r="BC73" s="8">
        <v>5.0612006266208409</v>
      </c>
      <c r="BD73" s="8">
        <f t="shared" ref="BD73:BD136" si="73">Z73*(1/(1-BD$2))+BD$3</f>
        <v>5.1475341976843723</v>
      </c>
      <c r="BE73" s="5"/>
      <c r="BF73" s="60">
        <f t="shared" ref="BF73:BF136" si="74">+$E73*$BG$4+$F73*$BG$5</f>
        <v>46.801347399999997</v>
      </c>
      <c r="BG73" s="62">
        <f t="shared" ref="BG73:BG136" si="75">+$G73*$BG$4+$H73*$BG$5</f>
        <v>53.375937399999998</v>
      </c>
      <c r="BH73" s="62">
        <f t="shared" ref="BH73:BH136" si="76">+$I73*$BG$4+$J73*$BG$5</f>
        <v>43.228556399999995</v>
      </c>
      <c r="BI73" s="62">
        <f t="shared" ref="BI73:BI136" si="77">+$M73*$BG$4+$N73*$BG$5</f>
        <v>55.617975199999989</v>
      </c>
      <c r="BJ73" s="62">
        <f t="shared" ref="BJ73:BJ136" si="78">+$Q73*$BG$4+$R73*$BG$5</f>
        <v>52.375937399999998</v>
      </c>
      <c r="BK73" s="62">
        <f t="shared" ref="BK73:BK136" si="79">+$K73*$BG$4+$L73*$BG$5</f>
        <v>54.259309099999996</v>
      </c>
      <c r="BL73" s="62">
        <f t="shared" ref="BL73:BL136" si="80">+$U73*$BG$4+$V73*$BG$5</f>
        <v>48.556330699999997</v>
      </c>
      <c r="BM73" s="62">
        <f t="shared" ref="BM73:BM136" si="81">+$O73*$BG$4+$P73*$BG$5</f>
        <v>52.160937399999995</v>
      </c>
      <c r="BN73" s="63">
        <f t="shared" ref="BN73:BN136" si="82">+$S73*$BG$4+$T73*$BG$5</f>
        <v>54.083437399999994</v>
      </c>
      <c r="BO73" s="50"/>
      <c r="BP73" s="104"/>
      <c r="BX73" s="53">
        <f t="shared" si="46"/>
        <v>2020</v>
      </c>
      <c r="BY73" s="97">
        <f t="shared" ref="BY73:BY136" si="83">+D73</f>
        <v>43952</v>
      </c>
      <c r="BZ73" s="56">
        <f t="shared" si="47"/>
        <v>5.3714390562270573</v>
      </c>
      <c r="CA73" s="56">
        <f t="shared" si="48"/>
        <v>4.779219898029087</v>
      </c>
      <c r="CB73" s="56">
        <v>5.1441179246650961</v>
      </c>
      <c r="CC73" s="56">
        <v>5.0579480501132048</v>
      </c>
      <c r="CD73" s="56">
        <v>5.1441179246650961</v>
      </c>
      <c r="CE73" s="56">
        <f t="shared" si="49"/>
        <v>4.8104335124041313</v>
      </c>
      <c r="CF73" s="1"/>
      <c r="CG73" s="98">
        <v>-1</v>
      </c>
      <c r="CH73" s="99">
        <v>-1.5</v>
      </c>
      <c r="CI73" s="99">
        <v>-1</v>
      </c>
      <c r="CJ73" s="99">
        <v>-1</v>
      </c>
      <c r="CK73" s="99">
        <v>2.75</v>
      </c>
      <c r="CL73" s="99">
        <v>-2</v>
      </c>
      <c r="CM73" s="99">
        <v>0.14450000000000074</v>
      </c>
      <c r="CN73" s="100">
        <v>3.8898100000000007</v>
      </c>
      <c r="CO73" s="13"/>
      <c r="CP73" s="101">
        <v>1.0756534990036337</v>
      </c>
      <c r="CQ73" s="102">
        <v>1.0328918063532997</v>
      </c>
      <c r="CR73" s="102">
        <v>1.0226233735787129</v>
      </c>
      <c r="CS73" s="102">
        <v>0.91677411792286945</v>
      </c>
      <c r="CT73" s="102">
        <v>1.0714515530256157</v>
      </c>
      <c r="CU73" s="103">
        <v>1.0035052461851237</v>
      </c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</row>
    <row r="74" spans="1:143" ht="12.75" x14ac:dyDescent="0.2">
      <c r="A74" s="3">
        <f t="shared" si="45"/>
        <v>2020</v>
      </c>
      <c r="B74" s="43">
        <v>43983</v>
      </c>
      <c r="C74" s="43">
        <v>44012</v>
      </c>
      <c r="D74" s="44">
        <f t="shared" si="50"/>
        <v>43983</v>
      </c>
      <c r="E74" s="94">
        <v>55.30791</v>
      </c>
      <c r="F74" s="46">
        <v>46.690440000000002</v>
      </c>
      <c r="G74" s="94">
        <v>60.253050000000002</v>
      </c>
      <c r="H74" s="46">
        <v>53.292140000000003</v>
      </c>
      <c r="I74" s="94">
        <v>51.360840000000003</v>
      </c>
      <c r="J74" s="46">
        <v>43.122540000000001</v>
      </c>
      <c r="K74" s="94">
        <v>60.902030000000003</v>
      </c>
      <c r="L74" s="46">
        <v>54.275530000000003</v>
      </c>
      <c r="M74" s="94">
        <v>60.895969999999998</v>
      </c>
      <c r="N74" s="46">
        <v>54.488259999999997</v>
      </c>
      <c r="O74" s="94">
        <f t="shared" si="52"/>
        <v>60.003050000000002</v>
      </c>
      <c r="P74" s="46">
        <f t="shared" si="53"/>
        <v>52.542140000000003</v>
      </c>
      <c r="Q74" s="94">
        <f t="shared" si="54"/>
        <v>60.253050000000002</v>
      </c>
      <c r="R74" s="46">
        <f t="shared" si="55"/>
        <v>52.542140000000003</v>
      </c>
      <c r="S74" s="94">
        <f t="shared" si="56"/>
        <v>63.253050000000002</v>
      </c>
      <c r="T74" s="46">
        <f t="shared" si="57"/>
        <v>51.292140000000003</v>
      </c>
      <c r="U74" s="94">
        <f t="shared" si="58"/>
        <v>56.294909999999994</v>
      </c>
      <c r="V74" s="95">
        <f t="shared" si="59"/>
        <v>50.055250000000001</v>
      </c>
      <c r="W74" s="96">
        <v>5.424203886979166</v>
      </c>
      <c r="X74" s="96">
        <v>5.486729521302089</v>
      </c>
      <c r="Y74" s="96">
        <v>5.2190069195205977</v>
      </c>
      <c r="Z74" s="96">
        <v>5.0741995645833882</v>
      </c>
      <c r="AA74" s="96">
        <v>4.6547465792702889</v>
      </c>
      <c r="AB74" s="96">
        <v>5.3118214590271835</v>
      </c>
      <c r="AC74" s="96">
        <v>5.1793429816567382</v>
      </c>
      <c r="AD74" s="96">
        <v>5.0232132931344244</v>
      </c>
      <c r="AE74" s="96">
        <v>4.8247283224647726</v>
      </c>
      <c r="AF74" s="96">
        <f t="shared" si="60"/>
        <v>5.4567879494971381</v>
      </c>
      <c r="AG74" s="96">
        <f t="shared" si="61"/>
        <v>5.240562889462498</v>
      </c>
      <c r="AH74" s="96">
        <f t="shared" si="62"/>
        <v>5.188338038896755</v>
      </c>
      <c r="AI74" s="96">
        <f t="shared" si="63"/>
        <v>5.3821473125968664</v>
      </c>
      <c r="AJ74" s="96">
        <f t="shared" si="64"/>
        <v>5.1973559992140892</v>
      </c>
      <c r="AK74" s="127"/>
      <c r="AL74" s="13"/>
      <c r="AM74" s="13"/>
      <c r="AN74" s="13"/>
      <c r="AO74" s="13"/>
      <c r="AP74" s="13"/>
      <c r="AQ74" s="13"/>
      <c r="AR74" s="8">
        <f t="shared" si="65"/>
        <v>5.2958949097029553</v>
      </c>
      <c r="AS74" s="8">
        <f t="shared" si="66"/>
        <v>5.1372104005838235</v>
      </c>
      <c r="AT74" s="8">
        <f t="shared" si="67"/>
        <v>5.4966281373563737</v>
      </c>
      <c r="AU74" s="8">
        <f t="shared" si="68"/>
        <v>5.3319295126353623</v>
      </c>
      <c r="AV74" s="8">
        <f t="shared" si="51"/>
        <v>5.3154157400696285</v>
      </c>
      <c r="AW74" s="8"/>
      <c r="AX74" s="8">
        <f t="shared" si="69"/>
        <v>5.1674732199668183</v>
      </c>
      <c r="AY74" s="8">
        <f t="shared" si="70"/>
        <v>5.2869484339489983</v>
      </c>
      <c r="AZ74" s="8">
        <f t="shared" si="71"/>
        <v>5.3152655541713587</v>
      </c>
      <c r="BA74" s="8">
        <v>5.1577112351849399</v>
      </c>
      <c r="BB74" s="8">
        <f t="shared" si="72"/>
        <v>4.7914962591149601</v>
      </c>
      <c r="BC74" s="8">
        <v>5.0713086435734427</v>
      </c>
      <c r="BD74" s="8">
        <f t="shared" si="73"/>
        <v>5.1575366796417761</v>
      </c>
      <c r="BE74" s="5"/>
      <c r="BF74" s="60">
        <f t="shared" si="74"/>
        <v>51.6023979</v>
      </c>
      <c r="BG74" s="62">
        <f t="shared" si="75"/>
        <v>57.259858699999995</v>
      </c>
      <c r="BH74" s="62">
        <f t="shared" si="76"/>
        <v>47.818370999999999</v>
      </c>
      <c r="BI74" s="62">
        <f t="shared" si="77"/>
        <v>58.140654699999992</v>
      </c>
      <c r="BJ74" s="62">
        <f t="shared" si="78"/>
        <v>56.937358699999997</v>
      </c>
      <c r="BK74" s="62">
        <f t="shared" si="79"/>
        <v>58.052635000000002</v>
      </c>
      <c r="BL74" s="62">
        <f t="shared" si="80"/>
        <v>53.611856199999991</v>
      </c>
      <c r="BM74" s="62">
        <f t="shared" si="81"/>
        <v>56.794858699999999</v>
      </c>
      <c r="BN74" s="63">
        <f t="shared" si="82"/>
        <v>58.109858699999997</v>
      </c>
      <c r="BO74" s="50"/>
      <c r="BP74" s="104"/>
      <c r="BX74" s="53">
        <f t="shared" si="46"/>
        <v>2020</v>
      </c>
      <c r="BY74" s="97">
        <f t="shared" si="83"/>
        <v>43983</v>
      </c>
      <c r="BZ74" s="56">
        <f t="shared" si="47"/>
        <v>5.4031011415995449</v>
      </c>
      <c r="CA74" s="56">
        <f t="shared" si="48"/>
        <v>4.7914962591149601</v>
      </c>
      <c r="CB74" s="56">
        <v>5.1543949086543268</v>
      </c>
      <c r="CC74" s="56">
        <v>5.0680560855107899</v>
      </c>
      <c r="CD74" s="56">
        <v>5.1543949086543268</v>
      </c>
      <c r="CE74" s="56">
        <f t="shared" si="49"/>
        <v>4.8227287718291132</v>
      </c>
      <c r="CF74" s="1"/>
      <c r="CG74" s="98">
        <v>-0.25</v>
      </c>
      <c r="CH74" s="99">
        <v>-0.75</v>
      </c>
      <c r="CI74" s="99">
        <v>0</v>
      </c>
      <c r="CJ74" s="99">
        <v>-0.75</v>
      </c>
      <c r="CK74" s="99">
        <v>3</v>
      </c>
      <c r="CL74" s="99">
        <v>-2</v>
      </c>
      <c r="CM74" s="99">
        <v>0.98699999999999477</v>
      </c>
      <c r="CN74" s="100">
        <v>3.3648099999999985</v>
      </c>
      <c r="CO74" s="13"/>
      <c r="CP74" s="101">
        <v>1.0753987658633135</v>
      </c>
      <c r="CQ74" s="102">
        <v>1.0327861217836767</v>
      </c>
      <c r="CR74" s="102">
        <v>1.0224938875305623</v>
      </c>
      <c r="CS74" s="102">
        <v>0.91733612760507621</v>
      </c>
      <c r="CT74" s="102">
        <v>1.0714550624304611</v>
      </c>
      <c r="CU74" s="103">
        <v>1.0034778576396941</v>
      </c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</row>
    <row r="75" spans="1:143" ht="12.75" x14ac:dyDescent="0.2">
      <c r="A75" s="3">
        <f t="shared" si="45"/>
        <v>2020</v>
      </c>
      <c r="B75" s="43">
        <v>44013</v>
      </c>
      <c r="C75" s="43">
        <v>44043</v>
      </c>
      <c r="D75" s="44">
        <f t="shared" si="50"/>
        <v>44013</v>
      </c>
      <c r="E75" s="94">
        <v>73.519850000000005</v>
      </c>
      <c r="F75" s="46">
        <v>53.521999999999998</v>
      </c>
      <c r="G75" s="94">
        <v>76.580799999999996</v>
      </c>
      <c r="H75" s="46">
        <v>57.491810000000001</v>
      </c>
      <c r="I75" s="94">
        <v>68.771450000000002</v>
      </c>
      <c r="J75" s="46">
        <v>49.653500000000001</v>
      </c>
      <c r="K75" s="94">
        <v>77.243799999999993</v>
      </c>
      <c r="L75" s="46">
        <v>58.061030000000002</v>
      </c>
      <c r="M75" s="94">
        <v>77.231380000000001</v>
      </c>
      <c r="N75" s="46">
        <v>58.554789999999997</v>
      </c>
      <c r="O75" s="94">
        <f t="shared" si="52"/>
        <v>81.080799999999996</v>
      </c>
      <c r="P75" s="46">
        <f t="shared" si="53"/>
        <v>56.491810000000001</v>
      </c>
      <c r="Q75" s="94">
        <f t="shared" si="54"/>
        <v>81.580799999999996</v>
      </c>
      <c r="R75" s="46">
        <f t="shared" si="55"/>
        <v>57.491810000000001</v>
      </c>
      <c r="S75" s="94">
        <f t="shared" si="56"/>
        <v>80.830799999999996</v>
      </c>
      <c r="T75" s="46">
        <f t="shared" si="57"/>
        <v>59.991810000000001</v>
      </c>
      <c r="U75" s="94">
        <f t="shared" si="58"/>
        <v>72.096850000000003</v>
      </c>
      <c r="V75" s="95">
        <f t="shared" si="59"/>
        <v>57.001249999999999</v>
      </c>
      <c r="W75" s="96">
        <v>5.4773112751797228</v>
      </c>
      <c r="X75" s="96">
        <v>5.7259622953127662</v>
      </c>
      <c r="Y75" s="96">
        <v>5.2723239892148781</v>
      </c>
      <c r="Z75" s="96">
        <v>5.1021575053068409</v>
      </c>
      <c r="AA75" s="96">
        <v>4.6857745364829499</v>
      </c>
      <c r="AB75" s="96">
        <v>5.3649865734157434</v>
      </c>
      <c r="AC75" s="96">
        <v>5.2066189798616298</v>
      </c>
      <c r="AD75" s="96">
        <v>5.0546667999535844</v>
      </c>
      <c r="AE75" s="96">
        <v>4.8501650581933324</v>
      </c>
      <c r="AF75" s="96">
        <f t="shared" si="60"/>
        <v>5.484291508807754</v>
      </c>
      <c r="AG75" s="96">
        <f t="shared" si="61"/>
        <v>5.2684761108821299</v>
      </c>
      <c r="AH75" s="96">
        <f t="shared" si="62"/>
        <v>5.2159297531263276</v>
      </c>
      <c r="AI75" s="96">
        <f t="shared" si="63"/>
        <v>5.4136731698442802</v>
      </c>
      <c r="AJ75" s="96">
        <f t="shared" si="64"/>
        <v>5.2243772928514485</v>
      </c>
      <c r="AK75" s="127"/>
      <c r="AL75" s="13"/>
      <c r="AM75" s="13"/>
      <c r="AN75" s="13"/>
      <c r="AO75" s="13"/>
      <c r="AP75" s="13"/>
      <c r="AQ75" s="13"/>
      <c r="AR75" s="8">
        <f t="shared" si="65"/>
        <v>5.3236172373835036</v>
      </c>
      <c r="AS75" s="8">
        <f t="shared" si="66"/>
        <v>5.1691785953385345</v>
      </c>
      <c r="AT75" s="8">
        <f t="shared" si="67"/>
        <v>5.5254011364877744</v>
      </c>
      <c r="AU75" s="8">
        <f t="shared" si="68"/>
        <v>5.3651092964727471</v>
      </c>
      <c r="AV75" s="8">
        <f t="shared" si="51"/>
        <v>5.345826566420639</v>
      </c>
      <c r="AW75" s="8"/>
      <c r="AX75" s="8">
        <f t="shared" si="69"/>
        <v>5.1959204531001646</v>
      </c>
      <c r="AY75" s="8">
        <f t="shared" si="70"/>
        <v>5.3146257532842505</v>
      </c>
      <c r="AZ75" s="8">
        <f t="shared" si="71"/>
        <v>5.368449004086111</v>
      </c>
      <c r="BA75" s="8">
        <v>5.1864162345715741</v>
      </c>
      <c r="BB75" s="8">
        <f t="shared" si="72"/>
        <v>4.8232904564842203</v>
      </c>
      <c r="BC75" s="8">
        <v>5.0995416952867254</v>
      </c>
      <c r="BD75" s="8">
        <f t="shared" si="73"/>
        <v>5.1856209998059679</v>
      </c>
      <c r="BE75" s="5"/>
      <c r="BF75" s="60">
        <f t="shared" si="74"/>
        <v>64.920774499999993</v>
      </c>
      <c r="BG75" s="62">
        <f t="shared" si="75"/>
        <v>68.372534299999998</v>
      </c>
      <c r="BH75" s="62">
        <f t="shared" si="76"/>
        <v>60.550731499999998</v>
      </c>
      <c r="BI75" s="62">
        <f t="shared" si="77"/>
        <v>69.200446299999996</v>
      </c>
      <c r="BJ75" s="62">
        <f t="shared" si="78"/>
        <v>71.222534299999992</v>
      </c>
      <c r="BK75" s="62">
        <f t="shared" si="79"/>
        <v>68.995208899999994</v>
      </c>
      <c r="BL75" s="62">
        <f t="shared" si="80"/>
        <v>65.605741999999992</v>
      </c>
      <c r="BM75" s="62">
        <f t="shared" si="81"/>
        <v>70.507534300000003</v>
      </c>
      <c r="BN75" s="63">
        <f t="shared" si="82"/>
        <v>71.8700343</v>
      </c>
      <c r="BO75" s="50"/>
      <c r="BP75" s="104"/>
      <c r="BX75" s="53">
        <f t="shared" si="46"/>
        <v>2020</v>
      </c>
      <c r="BY75" s="97">
        <f t="shared" si="83"/>
        <v>44013</v>
      </c>
      <c r="BZ75" s="56">
        <f t="shared" si="47"/>
        <v>5.4579597378484186</v>
      </c>
      <c r="CA75" s="56">
        <f t="shared" si="48"/>
        <v>4.8232904564842203</v>
      </c>
      <c r="CB75" s="56">
        <v>5.1830999080409619</v>
      </c>
      <c r="CC75" s="56">
        <v>5.0962891887433939</v>
      </c>
      <c r="CD75" s="56">
        <v>5.1830999080409619</v>
      </c>
      <c r="CE75" s="56">
        <f t="shared" si="49"/>
        <v>4.8545719134677228</v>
      </c>
      <c r="CF75" s="1"/>
      <c r="CG75" s="98">
        <v>4.5</v>
      </c>
      <c r="CH75" s="99">
        <v>-1</v>
      </c>
      <c r="CI75" s="99">
        <v>5</v>
      </c>
      <c r="CJ75" s="99">
        <v>0</v>
      </c>
      <c r="CK75" s="99">
        <v>4.25</v>
      </c>
      <c r="CL75" s="99">
        <v>2.5</v>
      </c>
      <c r="CM75" s="99">
        <v>-1.4230000000000018</v>
      </c>
      <c r="CN75" s="100">
        <v>3.4792500000000004</v>
      </c>
      <c r="CO75" s="13"/>
      <c r="CP75" s="101">
        <v>1.074896551724138</v>
      </c>
      <c r="CQ75" s="102">
        <v>1.0325977011494252</v>
      </c>
      <c r="CR75" s="102">
        <v>1.0222988505747128</v>
      </c>
      <c r="CS75" s="102">
        <v>0.91839080459770128</v>
      </c>
      <c r="CT75" s="102">
        <v>1.0710247349823321</v>
      </c>
      <c r="CU75" s="103">
        <v>1.0034107187521317</v>
      </c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</row>
    <row r="76" spans="1:143" ht="12.75" x14ac:dyDescent="0.2">
      <c r="A76" s="3">
        <f t="shared" si="45"/>
        <v>2020</v>
      </c>
      <c r="B76" s="43">
        <v>44044</v>
      </c>
      <c r="C76" s="43">
        <v>44074</v>
      </c>
      <c r="D76" s="44">
        <f t="shared" si="50"/>
        <v>44044</v>
      </c>
      <c r="E76" s="94">
        <v>77.110489999999999</v>
      </c>
      <c r="F76" s="46">
        <v>56.688429999999997</v>
      </c>
      <c r="G76" s="94">
        <v>76.820310000000006</v>
      </c>
      <c r="H76" s="46">
        <v>58.812930000000001</v>
      </c>
      <c r="I76" s="94">
        <v>72.204099999999997</v>
      </c>
      <c r="J76" s="46">
        <v>52.680610000000001</v>
      </c>
      <c r="K76" s="94">
        <v>77.580870000000004</v>
      </c>
      <c r="L76" s="46">
        <v>59.470750000000002</v>
      </c>
      <c r="M76" s="94">
        <v>77.669650000000004</v>
      </c>
      <c r="N76" s="46">
        <v>59.996079999999999</v>
      </c>
      <c r="O76" s="94">
        <f t="shared" si="52"/>
        <v>80.320310000000006</v>
      </c>
      <c r="P76" s="46">
        <f t="shared" si="53"/>
        <v>57.812930000000001</v>
      </c>
      <c r="Q76" s="94">
        <f t="shared" si="54"/>
        <v>81.070310000000006</v>
      </c>
      <c r="R76" s="46">
        <f t="shared" si="55"/>
        <v>58.812930000000001</v>
      </c>
      <c r="S76" s="94">
        <f t="shared" si="56"/>
        <v>80.570310000000006</v>
      </c>
      <c r="T76" s="46">
        <f t="shared" si="57"/>
        <v>61.312930000000001</v>
      </c>
      <c r="U76" s="94">
        <f t="shared" si="58"/>
        <v>74.267239999999987</v>
      </c>
      <c r="V76" s="95">
        <f t="shared" si="59"/>
        <v>56.241679999999995</v>
      </c>
      <c r="W76" s="96">
        <v>5.5113184593129949</v>
      </c>
      <c r="X76" s="96">
        <v>5.8075130282491845</v>
      </c>
      <c r="Y76" s="96">
        <v>5.3473468808655849</v>
      </c>
      <c r="Z76" s="96">
        <v>5.1303187854709034</v>
      </c>
      <c r="AA76" s="96">
        <v>4.7141251911285416</v>
      </c>
      <c r="AB76" s="96">
        <v>5.395362734161667</v>
      </c>
      <c r="AC76" s="96">
        <v>5.2354480020126895</v>
      </c>
      <c r="AD76" s="96">
        <v>5.0850560659808455</v>
      </c>
      <c r="AE76" s="96">
        <v>4.8764813029619249</v>
      </c>
      <c r="AF76" s="96">
        <f t="shared" si="60"/>
        <v>5.5133341298980838</v>
      </c>
      <c r="AG76" s="96">
        <f t="shared" si="61"/>
        <v>5.2971479361044747</v>
      </c>
      <c r="AH76" s="96">
        <f t="shared" si="62"/>
        <v>5.244273763978164</v>
      </c>
      <c r="AI76" s="96">
        <f t="shared" si="63"/>
        <v>5.4463611007386197</v>
      </c>
      <c r="AJ76" s="96">
        <f t="shared" si="64"/>
        <v>5.2531409051871556</v>
      </c>
      <c r="AK76" s="127"/>
      <c r="AL76" s="13"/>
      <c r="AM76" s="13"/>
      <c r="AN76" s="13"/>
      <c r="AO76" s="13"/>
      <c r="AP76" s="13"/>
      <c r="AQ76" s="13"/>
      <c r="AR76" s="8">
        <f t="shared" si="65"/>
        <v>5.352918001842351</v>
      </c>
      <c r="AS76" s="8">
        <f t="shared" si="66"/>
        <v>5.200065134648689</v>
      </c>
      <c r="AT76" s="8">
        <f t="shared" si="67"/>
        <v>5.5558123948798803</v>
      </c>
      <c r="AU76" s="8">
        <f t="shared" si="68"/>
        <v>5.3971664303102713</v>
      </c>
      <c r="AV76" s="8">
        <f t="shared" si="51"/>
        <v>5.3764904904202977</v>
      </c>
      <c r="AW76" s="8"/>
      <c r="AX76" s="8">
        <f t="shared" si="69"/>
        <v>5.2245745843212292</v>
      </c>
      <c r="AY76" s="8">
        <f t="shared" si="70"/>
        <v>5.3438789467404249</v>
      </c>
      <c r="AZ76" s="8">
        <f t="shared" si="71"/>
        <v>5.3988356409289526</v>
      </c>
      <c r="BA76" s="8">
        <v>5.2151631214582448</v>
      </c>
      <c r="BB76" s="8">
        <f t="shared" si="72"/>
        <v>4.8523412348893755</v>
      </c>
      <c r="BC76" s="8">
        <v>5.127815945814846</v>
      </c>
      <c r="BD76" s="8">
        <f t="shared" si="73"/>
        <v>5.213909578574488</v>
      </c>
      <c r="BE76" s="5"/>
      <c r="BF76" s="60">
        <f t="shared" si="74"/>
        <v>68.329004199999986</v>
      </c>
      <c r="BG76" s="62">
        <f t="shared" si="75"/>
        <v>69.077136600000003</v>
      </c>
      <c r="BH76" s="62">
        <f t="shared" si="76"/>
        <v>63.808999299999996</v>
      </c>
      <c r="BI76" s="62">
        <f t="shared" si="77"/>
        <v>70.070014900000004</v>
      </c>
      <c r="BJ76" s="62">
        <f t="shared" si="78"/>
        <v>71.499636600000002</v>
      </c>
      <c r="BK76" s="62">
        <f t="shared" si="79"/>
        <v>69.793518400000011</v>
      </c>
      <c r="BL76" s="62">
        <f t="shared" si="80"/>
        <v>66.51624919999999</v>
      </c>
      <c r="BM76" s="62">
        <f t="shared" si="81"/>
        <v>70.642136600000001</v>
      </c>
      <c r="BN76" s="63">
        <f t="shared" si="82"/>
        <v>72.289636599999994</v>
      </c>
      <c r="BO76" s="50"/>
      <c r="BP76" s="104"/>
      <c r="BX76" s="53">
        <f t="shared" si="46"/>
        <v>2020</v>
      </c>
      <c r="BY76" s="97">
        <f t="shared" si="83"/>
        <v>44044</v>
      </c>
      <c r="BZ76" s="56">
        <f t="shared" si="47"/>
        <v>5.535151724318947</v>
      </c>
      <c r="CA76" s="56">
        <f t="shared" si="48"/>
        <v>4.8523412348893755</v>
      </c>
      <c r="CB76" s="56">
        <v>5.2118467949276317</v>
      </c>
      <c r="CC76" s="56">
        <v>5.1245634908660147</v>
      </c>
      <c r="CD76" s="56">
        <v>5.2118467949276317</v>
      </c>
      <c r="CE76" s="56">
        <f t="shared" si="49"/>
        <v>4.8836674128987489</v>
      </c>
      <c r="CF76" s="1"/>
      <c r="CG76" s="98">
        <v>3.5</v>
      </c>
      <c r="CH76" s="99">
        <v>-1</v>
      </c>
      <c r="CI76" s="99">
        <v>4.25</v>
      </c>
      <c r="CJ76" s="99">
        <v>0</v>
      </c>
      <c r="CK76" s="99">
        <v>3.75</v>
      </c>
      <c r="CL76" s="99">
        <v>2.5</v>
      </c>
      <c r="CM76" s="99">
        <v>-2.8432500000000047</v>
      </c>
      <c r="CN76" s="100">
        <v>-0.44675000000000153</v>
      </c>
      <c r="CO76" s="13"/>
      <c r="CP76" s="101">
        <v>1.0746572212065812</v>
      </c>
      <c r="CQ76" s="102">
        <v>1.0325182815356488</v>
      </c>
      <c r="CR76" s="102">
        <v>1.0222120658135283</v>
      </c>
      <c r="CS76" s="102">
        <v>0.9188756855575867</v>
      </c>
      <c r="CT76" s="102">
        <v>1.0710523207747726</v>
      </c>
      <c r="CU76" s="103">
        <v>1.0033794439688188</v>
      </c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</row>
    <row r="77" spans="1:143" ht="12.75" x14ac:dyDescent="0.2">
      <c r="A77" s="3">
        <f t="shared" si="45"/>
        <v>2020</v>
      </c>
      <c r="B77" s="43">
        <v>44075</v>
      </c>
      <c r="C77" s="43">
        <v>44104</v>
      </c>
      <c r="D77" s="44">
        <f t="shared" si="50"/>
        <v>44075</v>
      </c>
      <c r="E77" s="94">
        <v>66.755939999999995</v>
      </c>
      <c r="F77" s="46">
        <v>55.206600000000002</v>
      </c>
      <c r="G77" s="94">
        <v>64.794409999999999</v>
      </c>
      <c r="H77" s="46">
        <v>55.537030000000001</v>
      </c>
      <c r="I77" s="94">
        <v>62.478149999999999</v>
      </c>
      <c r="J77" s="46">
        <v>51.296599999999998</v>
      </c>
      <c r="K77" s="94">
        <v>68.310199999999995</v>
      </c>
      <c r="L77" s="46">
        <v>57.684049999999999</v>
      </c>
      <c r="M77" s="94">
        <v>68.279820000000001</v>
      </c>
      <c r="N77" s="46">
        <v>57.686329999999998</v>
      </c>
      <c r="O77" s="94">
        <f t="shared" si="52"/>
        <v>66.794409999999999</v>
      </c>
      <c r="P77" s="46">
        <f t="shared" si="53"/>
        <v>53.037030000000001</v>
      </c>
      <c r="Q77" s="94">
        <f t="shared" si="54"/>
        <v>65.794409999999999</v>
      </c>
      <c r="R77" s="46">
        <f t="shared" si="55"/>
        <v>52.537030000000001</v>
      </c>
      <c r="S77" s="94">
        <f t="shared" si="56"/>
        <v>68.044409999999999</v>
      </c>
      <c r="T77" s="46">
        <f t="shared" si="57"/>
        <v>57.787030000000001</v>
      </c>
      <c r="U77" s="94">
        <f t="shared" si="58"/>
        <v>63.162189999999995</v>
      </c>
      <c r="V77" s="95">
        <f t="shared" si="59"/>
        <v>54.041600000000003</v>
      </c>
      <c r="W77" s="96">
        <v>5.513120583254274</v>
      </c>
      <c r="X77" s="96">
        <v>5.820417344276887</v>
      </c>
      <c r="Y77" s="96">
        <v>5.3436939661563292</v>
      </c>
      <c r="Z77" s="96">
        <v>5.1622843617147165</v>
      </c>
      <c r="AA77" s="96">
        <v>4.7432102824993665</v>
      </c>
      <c r="AB77" s="96">
        <v>5.4253028199619129</v>
      </c>
      <c r="AC77" s="96">
        <v>5.2668283314027367</v>
      </c>
      <c r="AD77" s="96">
        <v>5.1712060336215462</v>
      </c>
      <c r="AE77" s="96">
        <v>4.9058505637147665</v>
      </c>
      <c r="AF77" s="96">
        <f t="shared" si="60"/>
        <v>5.5478325145928373</v>
      </c>
      <c r="AG77" s="96">
        <f t="shared" si="61"/>
        <v>5.3301500914736542</v>
      </c>
      <c r="AH77" s="96">
        <f t="shared" si="62"/>
        <v>5.2769099760578451</v>
      </c>
      <c r="AI77" s="96">
        <f t="shared" si="63"/>
        <v>5.5381286377816172</v>
      </c>
      <c r="AJ77" s="96">
        <f t="shared" si="64"/>
        <v>5.2846292878866006</v>
      </c>
      <c r="AK77" s="127"/>
      <c r="AL77" s="13"/>
      <c r="AM77" s="13"/>
      <c r="AN77" s="13"/>
      <c r="AO77" s="13"/>
      <c r="AP77" s="13"/>
      <c r="AQ77" s="13"/>
      <c r="AR77" s="8">
        <f t="shared" si="65"/>
        <v>5.3848118217326313</v>
      </c>
      <c r="AS77" s="8">
        <f t="shared" si="66"/>
        <v>5.28762481311266</v>
      </c>
      <c r="AT77" s="8">
        <f t="shared" si="67"/>
        <v>5.5889149850582651</v>
      </c>
      <c r="AU77" s="8">
        <f t="shared" si="68"/>
        <v>5.4880446055277625</v>
      </c>
      <c r="AV77" s="8">
        <f t="shared" si="51"/>
        <v>5.4373490563578297</v>
      </c>
      <c r="AW77" s="8"/>
      <c r="AX77" s="8">
        <f t="shared" si="69"/>
        <v>5.257099590674315</v>
      </c>
      <c r="AY77" s="8">
        <f t="shared" si="70"/>
        <v>5.3757209856953185</v>
      </c>
      <c r="AZ77" s="8">
        <f t="shared" si="71"/>
        <v>5.4287860524330682</v>
      </c>
      <c r="BA77" s="8">
        <v>5.2476154637091605</v>
      </c>
      <c r="BB77" s="8">
        <f t="shared" si="72"/>
        <v>4.882144587047204</v>
      </c>
      <c r="BC77" s="8">
        <v>5.1597347291823823</v>
      </c>
      <c r="BD77" s="8">
        <f t="shared" si="73"/>
        <v>5.2460196501403482</v>
      </c>
      <c r="BE77" s="5"/>
      <c r="BF77" s="60">
        <f t="shared" si="74"/>
        <v>61.789723799999997</v>
      </c>
      <c r="BG77" s="62">
        <f t="shared" si="75"/>
        <v>60.813736599999999</v>
      </c>
      <c r="BH77" s="62">
        <f t="shared" si="76"/>
        <v>57.67008349999999</v>
      </c>
      <c r="BI77" s="62">
        <f t="shared" si="77"/>
        <v>63.724619300000001</v>
      </c>
      <c r="BJ77" s="62">
        <f t="shared" si="78"/>
        <v>60.0937366</v>
      </c>
      <c r="BK77" s="62">
        <f t="shared" si="79"/>
        <v>63.740955499999991</v>
      </c>
      <c r="BL77" s="62">
        <f t="shared" si="80"/>
        <v>59.240336299999996</v>
      </c>
      <c r="BM77" s="62">
        <f t="shared" si="81"/>
        <v>60.878736599999996</v>
      </c>
      <c r="BN77" s="63">
        <f t="shared" si="82"/>
        <v>63.633736599999992</v>
      </c>
      <c r="BO77" s="50"/>
      <c r="BP77" s="104"/>
      <c r="BX77" s="53">
        <f t="shared" si="46"/>
        <v>2020</v>
      </c>
      <c r="BY77" s="97">
        <f t="shared" si="83"/>
        <v>44075</v>
      </c>
      <c r="BZ77" s="56">
        <f t="shared" si="47"/>
        <v>5.5313931949339743</v>
      </c>
      <c r="CA77" s="56">
        <f t="shared" si="48"/>
        <v>4.882144587047204</v>
      </c>
      <c r="CB77" s="56">
        <v>5.2442991371785483</v>
      </c>
      <c r="CC77" s="56">
        <v>5.15648233247855</v>
      </c>
      <c r="CD77" s="56">
        <v>5.2442991371785483</v>
      </c>
      <c r="CE77" s="56">
        <f t="shared" si="49"/>
        <v>4.9135166446011551</v>
      </c>
      <c r="CF77" s="1"/>
      <c r="CG77" s="98">
        <v>2</v>
      </c>
      <c r="CH77" s="99">
        <v>-2.5</v>
      </c>
      <c r="CI77" s="99">
        <v>1</v>
      </c>
      <c r="CJ77" s="99">
        <v>-3</v>
      </c>
      <c r="CK77" s="99">
        <v>3.25</v>
      </c>
      <c r="CL77" s="99">
        <v>2.25</v>
      </c>
      <c r="CM77" s="99">
        <v>-3.59375</v>
      </c>
      <c r="CN77" s="100">
        <v>-1.1649999999999991</v>
      </c>
      <c r="CO77" s="13"/>
      <c r="CP77" s="101">
        <v>1.0746855705465355</v>
      </c>
      <c r="CQ77" s="102">
        <v>1.0325177223873772</v>
      </c>
      <c r="CR77" s="102">
        <v>1.0222044363137435</v>
      </c>
      <c r="CS77" s="102">
        <v>0.91882003201463514</v>
      </c>
      <c r="CT77" s="102">
        <v>1.0709549381274805</v>
      </c>
      <c r="CU77" s="103">
        <v>1.0033798246997587</v>
      </c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</row>
    <row r="78" spans="1:143" ht="12.75" x14ac:dyDescent="0.2">
      <c r="A78" s="3">
        <f t="shared" si="45"/>
        <v>2020</v>
      </c>
      <c r="B78" s="43">
        <v>44105</v>
      </c>
      <c r="C78" s="43">
        <v>44135</v>
      </c>
      <c r="D78" s="44">
        <f t="shared" si="50"/>
        <v>44105</v>
      </c>
      <c r="E78" s="94">
        <v>64.049379999999999</v>
      </c>
      <c r="F78" s="46">
        <v>54.211959999999998</v>
      </c>
      <c r="G78" s="94">
        <v>57.663330000000002</v>
      </c>
      <c r="H78" s="46">
        <v>54.472610000000003</v>
      </c>
      <c r="I78" s="94">
        <v>59.84093</v>
      </c>
      <c r="J78" s="46">
        <v>50.313099999999999</v>
      </c>
      <c r="K78" s="94">
        <v>63.276519999999998</v>
      </c>
      <c r="L78" s="46">
        <v>57.594839999999998</v>
      </c>
      <c r="M78" s="94">
        <v>63.019950000000001</v>
      </c>
      <c r="N78" s="46">
        <v>57.577240000000003</v>
      </c>
      <c r="O78" s="94">
        <f t="shared" si="52"/>
        <v>57.913330000000002</v>
      </c>
      <c r="P78" s="46">
        <f t="shared" si="53"/>
        <v>53.472610000000003</v>
      </c>
      <c r="Q78" s="94">
        <f t="shared" si="54"/>
        <v>57.163330000000002</v>
      </c>
      <c r="R78" s="46">
        <f t="shared" si="55"/>
        <v>53.472610000000003</v>
      </c>
      <c r="S78" s="94">
        <f t="shared" si="56"/>
        <v>60.663330000000002</v>
      </c>
      <c r="T78" s="46">
        <f t="shared" si="57"/>
        <v>55.472610000000003</v>
      </c>
      <c r="U78" s="94">
        <f t="shared" si="58"/>
        <v>60.89282</v>
      </c>
      <c r="V78" s="95">
        <f t="shared" si="59"/>
        <v>52.609459999999999</v>
      </c>
      <c r="W78" s="96">
        <v>5.5460905974903074</v>
      </c>
      <c r="X78" s="96">
        <v>5.8593774611359599</v>
      </c>
      <c r="Y78" s="96">
        <v>5.3746245396376011</v>
      </c>
      <c r="Z78" s="96">
        <v>5.2529386299591909</v>
      </c>
      <c r="AA78" s="96">
        <v>4.8296991352620706</v>
      </c>
      <c r="AB78" s="96">
        <v>5.5229395033476401</v>
      </c>
      <c r="AC78" s="96">
        <v>5.3638311066595126</v>
      </c>
      <c r="AD78" s="96">
        <v>5.2614416476194448</v>
      </c>
      <c r="AE78" s="96">
        <v>4.9865147204591178</v>
      </c>
      <c r="AF78" s="96">
        <f t="shared" si="60"/>
        <v>5.6436304114021389</v>
      </c>
      <c r="AG78" s="96">
        <f t="shared" si="61"/>
        <v>5.4231882069810187</v>
      </c>
      <c r="AH78" s="96">
        <f t="shared" si="62"/>
        <v>5.3690612406169356</v>
      </c>
      <c r="AI78" s="96">
        <f t="shared" si="63"/>
        <v>5.634472496593391</v>
      </c>
      <c r="AJ78" s="96">
        <f t="shared" si="64"/>
        <v>5.381866853487554</v>
      </c>
      <c r="AK78" s="127"/>
      <c r="AL78" s="13"/>
      <c r="AM78" s="13"/>
      <c r="AN78" s="13"/>
      <c r="AO78" s="13"/>
      <c r="AP78" s="13"/>
      <c r="AQ78" s="13"/>
      <c r="AR78" s="8">
        <f t="shared" si="65"/>
        <v>5.4834018972045042</v>
      </c>
      <c r="AS78" s="8">
        <f t="shared" si="66"/>
        <v>5.3793369932101269</v>
      </c>
      <c r="AT78" s="8">
        <f t="shared" si="67"/>
        <v>5.691241607433029</v>
      </c>
      <c r="AU78" s="8">
        <f t="shared" si="68"/>
        <v>5.5832326614764289</v>
      </c>
      <c r="AV78" s="8">
        <f t="shared" si="51"/>
        <v>5.5343032898310227</v>
      </c>
      <c r="AW78" s="8"/>
      <c r="AX78" s="8">
        <f t="shared" si="69"/>
        <v>5.3493404008538779</v>
      </c>
      <c r="AY78" s="8">
        <f t="shared" si="70"/>
        <v>5.4741509961030053</v>
      </c>
      <c r="AZ78" s="8">
        <f t="shared" si="71"/>
        <v>5.5264564086508052</v>
      </c>
      <c r="BA78" s="8">
        <v>5.3398803585558214</v>
      </c>
      <c r="BB78" s="8">
        <f t="shared" si="72"/>
        <v>4.9707692952782772</v>
      </c>
      <c r="BC78" s="8">
        <v>5.2504826686768267</v>
      </c>
      <c r="BD78" s="8">
        <f t="shared" si="73"/>
        <v>5.3370837066390662</v>
      </c>
      <c r="BE78" s="5"/>
      <c r="BF78" s="60">
        <f t="shared" si="74"/>
        <v>59.819289399999995</v>
      </c>
      <c r="BG78" s="62">
        <f t="shared" si="75"/>
        <v>56.291320400000004</v>
      </c>
      <c r="BH78" s="62">
        <f t="shared" si="76"/>
        <v>55.743963099999988</v>
      </c>
      <c r="BI78" s="62">
        <f t="shared" si="77"/>
        <v>60.679584699999999</v>
      </c>
      <c r="BJ78" s="62">
        <f t="shared" si="78"/>
        <v>55.5763204</v>
      </c>
      <c r="BK78" s="62">
        <f t="shared" si="79"/>
        <v>60.833397599999998</v>
      </c>
      <c r="BL78" s="62">
        <f t="shared" si="80"/>
        <v>57.330975199999997</v>
      </c>
      <c r="BM78" s="62">
        <f t="shared" si="81"/>
        <v>56.003820399999995</v>
      </c>
      <c r="BN78" s="63">
        <f t="shared" si="82"/>
        <v>58.431320400000004</v>
      </c>
      <c r="BO78" s="50"/>
      <c r="BP78" s="104"/>
      <c r="BX78" s="53">
        <f t="shared" si="46"/>
        <v>2020</v>
      </c>
      <c r="BY78" s="97">
        <f t="shared" si="83"/>
        <v>44105</v>
      </c>
      <c r="BZ78" s="56">
        <f t="shared" si="47"/>
        <v>5.563218046751313</v>
      </c>
      <c r="CA78" s="56">
        <f t="shared" si="48"/>
        <v>4.9707692952782772</v>
      </c>
      <c r="CB78" s="56">
        <v>5.3365640320252092</v>
      </c>
      <c r="CC78" s="56">
        <v>5.247230437568704</v>
      </c>
      <c r="CD78" s="56">
        <v>5.3365640320252092</v>
      </c>
      <c r="CE78" s="56">
        <f t="shared" si="49"/>
        <v>5.0022777824939144</v>
      </c>
      <c r="CF78" s="1"/>
      <c r="CG78" s="98">
        <v>0.25</v>
      </c>
      <c r="CH78" s="99">
        <v>-1</v>
      </c>
      <c r="CI78" s="99">
        <v>-0.5</v>
      </c>
      <c r="CJ78" s="99">
        <v>-1</v>
      </c>
      <c r="CK78" s="99">
        <v>3</v>
      </c>
      <c r="CL78" s="99">
        <v>1</v>
      </c>
      <c r="CM78" s="99">
        <v>-3.1565599999999989</v>
      </c>
      <c r="CN78" s="100">
        <v>-1.6024999999999991</v>
      </c>
      <c r="CO78" s="13"/>
      <c r="CP78" s="101">
        <v>1.07437585111212</v>
      </c>
      <c r="CQ78" s="102">
        <v>1.0324103495233772</v>
      </c>
      <c r="CR78" s="102">
        <v>1.0221062187925556</v>
      </c>
      <c r="CS78" s="102">
        <v>0.9194280526554699</v>
      </c>
      <c r="CT78" s="102">
        <v>1.0708989805375349</v>
      </c>
      <c r="CU78" s="103">
        <v>1.0033624747814391</v>
      </c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</row>
    <row r="79" spans="1:143" ht="12.75" x14ac:dyDescent="0.2">
      <c r="A79" s="3">
        <f t="shared" si="45"/>
        <v>2020</v>
      </c>
      <c r="B79" s="43">
        <v>44136</v>
      </c>
      <c r="C79" s="43">
        <v>44165</v>
      </c>
      <c r="D79" s="44">
        <f t="shared" si="50"/>
        <v>44136</v>
      </c>
      <c r="E79" s="94">
        <v>68.73151</v>
      </c>
      <c r="F79" s="46">
        <v>58.132680000000001</v>
      </c>
      <c r="G79" s="94">
        <v>57.158679999999997</v>
      </c>
      <c r="H79" s="46">
        <v>55.311169999999997</v>
      </c>
      <c r="I79" s="94">
        <v>64.361180000000004</v>
      </c>
      <c r="J79" s="46">
        <v>54.093960000000003</v>
      </c>
      <c r="K79" s="94">
        <v>67.328190000000006</v>
      </c>
      <c r="L79" s="46">
        <v>60.067729999999997</v>
      </c>
      <c r="M79" s="94">
        <v>65.565119999999993</v>
      </c>
      <c r="N79" s="46">
        <v>59.794840000000001</v>
      </c>
      <c r="O79" s="94">
        <f t="shared" si="52"/>
        <v>56.408679999999997</v>
      </c>
      <c r="P79" s="46">
        <f t="shared" si="53"/>
        <v>54.311169999999997</v>
      </c>
      <c r="Q79" s="94">
        <f t="shared" si="54"/>
        <v>56.658679999999997</v>
      </c>
      <c r="R79" s="46">
        <f t="shared" si="55"/>
        <v>54.811169999999997</v>
      </c>
      <c r="S79" s="94">
        <f t="shared" si="56"/>
        <v>59.908679999999997</v>
      </c>
      <c r="T79" s="46">
        <f t="shared" si="57"/>
        <v>55.811169999999997</v>
      </c>
      <c r="U79" s="94">
        <f t="shared" si="58"/>
        <v>66.160719999999998</v>
      </c>
      <c r="V79" s="95">
        <f t="shared" si="59"/>
        <v>55.783169999999998</v>
      </c>
      <c r="W79" s="96">
        <v>5.7016429849734349</v>
      </c>
      <c r="X79" s="96">
        <v>5.8551312567380958</v>
      </c>
      <c r="Y79" s="96">
        <v>5.5377435019914936</v>
      </c>
      <c r="Z79" s="96">
        <v>5.7036565207516148</v>
      </c>
      <c r="AA79" s="96">
        <v>5.5238438939939973</v>
      </c>
      <c r="AB79" s="96">
        <v>5.9589703445792415</v>
      </c>
      <c r="AC79" s="96">
        <v>5.8206906453707186</v>
      </c>
      <c r="AD79" s="96">
        <v>6.0457267610101821</v>
      </c>
      <c r="AE79" s="96">
        <v>5.1741969294976986</v>
      </c>
      <c r="AF79" s="96">
        <f t="shared" si="60"/>
        <v>6.0789029962164163</v>
      </c>
      <c r="AG79" s="96">
        <f t="shared" si="61"/>
        <v>5.8676231597762172</v>
      </c>
      <c r="AH79" s="96">
        <f t="shared" si="62"/>
        <v>5.8143536690992734</v>
      </c>
      <c r="AI79" s="96">
        <f t="shared" si="63"/>
        <v>6.414135778513125</v>
      </c>
      <c r="AJ79" s="96">
        <f t="shared" si="64"/>
        <v>5.8376873475997986</v>
      </c>
      <c r="AK79" s="127"/>
      <c r="AL79" s="13"/>
      <c r="AM79" s="13"/>
      <c r="AN79" s="13"/>
      <c r="AO79" s="13"/>
      <c r="AP79" s="13"/>
      <c r="AQ79" s="13"/>
      <c r="AR79" s="8">
        <f t="shared" si="65"/>
        <v>5.9477372348518323</v>
      </c>
      <c r="AS79" s="8">
        <f t="shared" si="66"/>
        <v>6.1764557180711268</v>
      </c>
      <c r="AT79" s="8">
        <f t="shared" si="67"/>
        <v>6.1731751745115133</v>
      </c>
      <c r="AU79" s="8">
        <f t="shared" si="68"/>
        <v>6.4105620489052395</v>
      </c>
      <c r="AV79" s="8">
        <f t="shared" si="51"/>
        <v>6.1769825440849289</v>
      </c>
      <c r="AW79" s="8"/>
      <c r="AX79" s="8">
        <f t="shared" si="69"/>
        <v>5.8079463133410822</v>
      </c>
      <c r="AY79" s="8">
        <f t="shared" si="70"/>
        <v>5.9377324661295967</v>
      </c>
      <c r="AZ79" s="8">
        <f t="shared" si="71"/>
        <v>5.9626376277194932</v>
      </c>
      <c r="BA79" s="8">
        <v>5.8011923902111349</v>
      </c>
      <c r="BB79" s="8">
        <f t="shared" si="72"/>
        <v>5.6820560651644616</v>
      </c>
      <c r="BC79" s="8">
        <v>5.7042101281432851</v>
      </c>
      <c r="BD79" s="8">
        <f t="shared" si="73"/>
        <v>5.7898389962346704</v>
      </c>
      <c r="BE79" s="5"/>
      <c r="BF79" s="60">
        <f t="shared" si="74"/>
        <v>64.174013099999996</v>
      </c>
      <c r="BG79" s="62">
        <f t="shared" si="75"/>
        <v>56.364250699999992</v>
      </c>
      <c r="BH79" s="62">
        <f t="shared" si="76"/>
        <v>59.946275399999998</v>
      </c>
      <c r="BI79" s="62">
        <f t="shared" si="77"/>
        <v>63.083899599999995</v>
      </c>
      <c r="BJ79" s="62">
        <f t="shared" si="78"/>
        <v>55.864250699999992</v>
      </c>
      <c r="BK79" s="62">
        <f t="shared" si="79"/>
        <v>64.206192200000004</v>
      </c>
      <c r="BL79" s="62">
        <f t="shared" si="80"/>
        <v>61.698373499999995</v>
      </c>
      <c r="BM79" s="62">
        <f t="shared" si="81"/>
        <v>55.506750699999998</v>
      </c>
      <c r="BN79" s="63">
        <f t="shared" si="82"/>
        <v>58.146750699999998</v>
      </c>
      <c r="BO79" s="50"/>
      <c r="BP79" s="104"/>
      <c r="BX79" s="53">
        <f t="shared" si="46"/>
        <v>2020</v>
      </c>
      <c r="BY79" s="97">
        <f t="shared" si="83"/>
        <v>44136</v>
      </c>
      <c r="BZ79" s="56">
        <f t="shared" si="47"/>
        <v>5.7310531762439485</v>
      </c>
      <c r="CA79" s="56">
        <f t="shared" si="48"/>
        <v>5.6820560651644616</v>
      </c>
      <c r="CB79" s="56">
        <v>5.7978760636805227</v>
      </c>
      <c r="CC79" s="56">
        <v>5.7009587249913807</v>
      </c>
      <c r="CD79" s="56">
        <v>5.7978760636805227</v>
      </c>
      <c r="CE79" s="56">
        <f t="shared" si="49"/>
        <v>5.7146595135406368</v>
      </c>
      <c r="CF79" s="1"/>
      <c r="CG79" s="98">
        <v>-0.75</v>
      </c>
      <c r="CH79" s="99">
        <v>-1</v>
      </c>
      <c r="CI79" s="99">
        <v>-0.5</v>
      </c>
      <c r="CJ79" s="99">
        <v>-0.5</v>
      </c>
      <c r="CK79" s="99">
        <v>2.75</v>
      </c>
      <c r="CL79" s="99">
        <v>0.5</v>
      </c>
      <c r="CM79" s="99">
        <v>-2.5707899999999952</v>
      </c>
      <c r="CN79" s="100">
        <v>-2.3495100000000022</v>
      </c>
      <c r="CO79" s="13"/>
      <c r="CP79" s="101">
        <v>1.0657905107187893</v>
      </c>
      <c r="CQ79" s="102">
        <v>1.0287476355611602</v>
      </c>
      <c r="CR79" s="102">
        <v>1.019408102143758</v>
      </c>
      <c r="CS79" s="102">
        <v>0.96847414880201765</v>
      </c>
      <c r="CT79" s="102">
        <v>1.0609370935978895</v>
      </c>
      <c r="CU79" s="103">
        <v>1.0029200490568242</v>
      </c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</row>
    <row r="80" spans="1:143" ht="12.75" x14ac:dyDescent="0.2">
      <c r="A80" s="3">
        <f t="shared" si="45"/>
        <v>2020</v>
      </c>
      <c r="B80" s="43">
        <v>44166</v>
      </c>
      <c r="C80" s="43">
        <v>44196</v>
      </c>
      <c r="D80" s="44">
        <f t="shared" si="50"/>
        <v>44166</v>
      </c>
      <c r="E80" s="94">
        <v>70.149789999999996</v>
      </c>
      <c r="F80" s="46">
        <v>59.03839</v>
      </c>
      <c r="G80" s="94">
        <v>59.458959999999998</v>
      </c>
      <c r="H80" s="46">
        <v>57.459429999999998</v>
      </c>
      <c r="I80" s="94">
        <v>65.819419999999994</v>
      </c>
      <c r="J80" s="46">
        <v>55.020940000000003</v>
      </c>
      <c r="K80" s="94">
        <v>66.477230000000006</v>
      </c>
      <c r="L80" s="46">
        <v>61.472639999999998</v>
      </c>
      <c r="M80" s="94">
        <v>66.444789999999998</v>
      </c>
      <c r="N80" s="46">
        <v>61.472639999999998</v>
      </c>
      <c r="O80" s="94">
        <f t="shared" si="52"/>
        <v>58.958959999999998</v>
      </c>
      <c r="P80" s="46">
        <f t="shared" si="53"/>
        <v>56.959429999999998</v>
      </c>
      <c r="Q80" s="94">
        <f t="shared" si="54"/>
        <v>58.958959999999998</v>
      </c>
      <c r="R80" s="46">
        <f t="shared" si="55"/>
        <v>56.959429999999998</v>
      </c>
      <c r="S80" s="94">
        <f t="shared" si="56"/>
        <v>61.958959999999998</v>
      </c>
      <c r="T80" s="46">
        <f t="shared" si="57"/>
        <v>58.209429999999998</v>
      </c>
      <c r="U80" s="94">
        <f t="shared" si="58"/>
        <v>65.704830000000001</v>
      </c>
      <c r="V80" s="95">
        <f t="shared" si="59"/>
        <v>57.236199999999997</v>
      </c>
      <c r="W80" s="96">
        <v>5.9159313046116466</v>
      </c>
      <c r="X80" s="96">
        <v>6.1447742688639506</v>
      </c>
      <c r="Y80" s="96">
        <v>5.7327711589351438</v>
      </c>
      <c r="Z80" s="96">
        <v>5.8900719581004601</v>
      </c>
      <c r="AA80" s="96">
        <v>5.7138163136567037</v>
      </c>
      <c r="AB80" s="96">
        <v>5.9941830858480234</v>
      </c>
      <c r="AC80" s="96">
        <v>5.9249568998801259</v>
      </c>
      <c r="AD80" s="96">
        <v>6.1540236444230647</v>
      </c>
      <c r="AE80" s="96">
        <v>5.2024016581907757</v>
      </c>
      <c r="AF80" s="96">
        <f t="shared" si="60"/>
        <v>6.2710079667903305</v>
      </c>
      <c r="AG80" s="96">
        <f t="shared" si="61"/>
        <v>6.0569273015072156</v>
      </c>
      <c r="AH80" s="96">
        <f t="shared" si="62"/>
        <v>6.0015326703963217</v>
      </c>
      <c r="AI80" s="96">
        <f t="shared" si="63"/>
        <v>6.5241634288686638</v>
      </c>
      <c r="AJ80" s="96">
        <f t="shared" si="64"/>
        <v>5.9416855601655181</v>
      </c>
      <c r="AK80" s="127"/>
      <c r="AL80" s="13"/>
      <c r="AM80" s="13"/>
      <c r="AN80" s="13"/>
      <c r="AO80" s="13"/>
      <c r="AP80" s="13"/>
      <c r="AQ80" s="13"/>
      <c r="AR80" s="8">
        <f t="shared" si="65"/>
        <v>6.0537096451673191</v>
      </c>
      <c r="AS80" s="8">
        <f t="shared" si="66"/>
        <v>6.2865247122909489</v>
      </c>
      <c r="AT80" s="8">
        <f t="shared" si="67"/>
        <v>6.2831639209507024</v>
      </c>
      <c r="AU80" s="8">
        <f t="shared" si="68"/>
        <v>6.5248026390741263</v>
      </c>
      <c r="AV80" s="8">
        <f t="shared" si="51"/>
        <v>6.2870502293707737</v>
      </c>
      <c r="AW80" s="8"/>
      <c r="AX80" s="8">
        <f t="shared" si="69"/>
        <v>5.9976242105214288</v>
      </c>
      <c r="AY80" s="8">
        <f t="shared" si="70"/>
        <v>6.0435328258550234</v>
      </c>
      <c r="AZ80" s="8">
        <f t="shared" si="71"/>
        <v>5.9978625131197658</v>
      </c>
      <c r="BA80" s="8">
        <v>5.9915090703721878</v>
      </c>
      <c r="BB80" s="8">
        <f t="shared" si="72"/>
        <v>5.8767198828329787</v>
      </c>
      <c r="BC80" s="8">
        <v>5.8913977535640027</v>
      </c>
      <c r="BD80" s="8">
        <f t="shared" si="73"/>
        <v>5.9770970950280864</v>
      </c>
      <c r="BE80" s="5"/>
      <c r="BF80" s="60">
        <f t="shared" si="74"/>
        <v>65.371887999999998</v>
      </c>
      <c r="BG80" s="62">
        <f t="shared" si="75"/>
        <v>58.599162099999994</v>
      </c>
      <c r="BH80" s="62">
        <f t="shared" si="76"/>
        <v>61.176073599999995</v>
      </c>
      <c r="BI80" s="62">
        <f t="shared" si="77"/>
        <v>64.306765499999997</v>
      </c>
      <c r="BJ80" s="62">
        <f t="shared" si="78"/>
        <v>58.099162100000001</v>
      </c>
      <c r="BK80" s="62">
        <f t="shared" si="79"/>
        <v>64.325256300000007</v>
      </c>
      <c r="BL80" s="62">
        <f t="shared" si="80"/>
        <v>62.063319100000001</v>
      </c>
      <c r="BM80" s="62">
        <f t="shared" si="81"/>
        <v>58.099162100000001</v>
      </c>
      <c r="BN80" s="63">
        <f t="shared" si="82"/>
        <v>60.346662099999989</v>
      </c>
      <c r="BO80" s="50"/>
      <c r="BP80" s="104"/>
      <c r="BX80" s="53">
        <f t="shared" si="46"/>
        <v>2020</v>
      </c>
      <c r="BY80" s="97">
        <f t="shared" si="83"/>
        <v>44166</v>
      </c>
      <c r="BZ80" s="56">
        <f t="shared" si="47"/>
        <v>5.9317195585298323</v>
      </c>
      <c r="CA80" s="56">
        <f t="shared" si="48"/>
        <v>5.8767198828329787</v>
      </c>
      <c r="CB80" s="56">
        <v>5.9881927438415747</v>
      </c>
      <c r="CC80" s="56">
        <v>5.8881466919897463</v>
      </c>
      <c r="CD80" s="56">
        <v>5.9881927438415747</v>
      </c>
      <c r="CE80" s="56">
        <f t="shared" si="49"/>
        <v>5.9096229984161566</v>
      </c>
      <c r="CF80" s="1"/>
      <c r="CG80" s="98">
        <v>-0.5</v>
      </c>
      <c r="CH80" s="99">
        <v>-0.5</v>
      </c>
      <c r="CI80" s="99">
        <v>-0.5</v>
      </c>
      <c r="CJ80" s="99">
        <v>-0.5</v>
      </c>
      <c r="CK80" s="99">
        <v>2.5</v>
      </c>
      <c r="CL80" s="99">
        <v>0.75</v>
      </c>
      <c r="CM80" s="99">
        <v>-4.4449599999999947</v>
      </c>
      <c r="CN80" s="100">
        <v>-1.8021900000000031</v>
      </c>
      <c r="CO80" s="13"/>
      <c r="CP80" s="101">
        <v>1.0646742537951475</v>
      </c>
      <c r="CQ80" s="102">
        <v>1.0283282351376513</v>
      </c>
      <c r="CR80" s="102">
        <v>1.0189234890657952</v>
      </c>
      <c r="CS80" s="102">
        <v>0.97007580795318527</v>
      </c>
      <c r="CT80" s="102">
        <v>1.0601459802288913</v>
      </c>
      <c r="CU80" s="103">
        <v>1.0028234231181885</v>
      </c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</row>
    <row r="81" spans="1:143" ht="12.75" x14ac:dyDescent="0.2">
      <c r="A81" s="3">
        <f t="shared" si="45"/>
        <v>2021</v>
      </c>
      <c r="B81" s="43">
        <v>44197</v>
      </c>
      <c r="C81" s="43">
        <v>44227</v>
      </c>
      <c r="D81" s="44">
        <f t="shared" si="50"/>
        <v>44197</v>
      </c>
      <c r="E81" s="94">
        <v>78.907589999999999</v>
      </c>
      <c r="F81" s="46">
        <v>66.479410000000001</v>
      </c>
      <c r="G81" s="94">
        <v>67.941829999999996</v>
      </c>
      <c r="H81" s="46">
        <v>65.385660000000001</v>
      </c>
      <c r="I81" s="94">
        <v>74.014960000000002</v>
      </c>
      <c r="J81" s="46">
        <v>62.235790000000001</v>
      </c>
      <c r="K81" s="94">
        <v>74.407020000000003</v>
      </c>
      <c r="L81" s="46">
        <v>68.855159999999998</v>
      </c>
      <c r="M81" s="94">
        <v>74.401629999999997</v>
      </c>
      <c r="N81" s="46">
        <v>68.855159999999998</v>
      </c>
      <c r="O81" s="94">
        <f t="shared" si="52"/>
        <v>67.441829999999996</v>
      </c>
      <c r="P81" s="46">
        <f t="shared" si="53"/>
        <v>64.885660000000001</v>
      </c>
      <c r="Q81" s="94">
        <f t="shared" si="54"/>
        <v>67.441829999999996</v>
      </c>
      <c r="R81" s="46">
        <f t="shared" si="55"/>
        <v>64.885660000000001</v>
      </c>
      <c r="S81" s="94">
        <f t="shared" si="56"/>
        <v>69.691829999999996</v>
      </c>
      <c r="T81" s="46">
        <f t="shared" si="57"/>
        <v>63.885660000000001</v>
      </c>
      <c r="U81" s="94">
        <f t="shared" si="58"/>
        <v>74.736760000000004</v>
      </c>
      <c r="V81" s="95">
        <f t="shared" si="59"/>
        <v>64.047940000000011</v>
      </c>
      <c r="W81" s="96">
        <v>6.7908817901019054</v>
      </c>
      <c r="X81" s="96">
        <v>7.0095102349608789</v>
      </c>
      <c r="Y81" s="96">
        <v>6.5962142832226762</v>
      </c>
      <c r="Z81" s="96">
        <v>6.5377242603690515</v>
      </c>
      <c r="AA81" s="96">
        <v>6.324356095594923</v>
      </c>
      <c r="AB81" s="96">
        <v>6.6266267312507852</v>
      </c>
      <c r="AC81" s="96">
        <v>6.6298549394524136</v>
      </c>
      <c r="AD81" s="96">
        <v>6.9110064518714651</v>
      </c>
      <c r="AE81" s="96">
        <v>6.1349976203210579</v>
      </c>
      <c r="AF81" s="96">
        <f t="shared" si="60"/>
        <v>6.9635947480892426</v>
      </c>
      <c r="AG81" s="96">
        <f t="shared" si="61"/>
        <v>6.7246224035422175</v>
      </c>
      <c r="AH81" s="96">
        <f t="shared" si="62"/>
        <v>6.6617870251623561</v>
      </c>
      <c r="AI81" s="96">
        <f t="shared" si="63"/>
        <v>7.3431783494270091</v>
      </c>
      <c r="AJ81" s="96">
        <f t="shared" si="64"/>
        <v>6.6485116676701423</v>
      </c>
      <c r="AK81" s="127"/>
      <c r="AL81" s="13"/>
      <c r="AM81" s="13"/>
      <c r="AN81" s="13"/>
      <c r="AO81" s="13"/>
      <c r="AP81" s="13"/>
      <c r="AQ81" s="13"/>
      <c r="AR81" s="8">
        <f t="shared" si="65"/>
        <v>6.7701422496721344</v>
      </c>
      <c r="AS81" s="8">
        <f t="shared" si="66"/>
        <v>7.0558943712485664</v>
      </c>
      <c r="AT81" s="8">
        <f t="shared" si="67"/>
        <v>7.026749197939842</v>
      </c>
      <c r="AU81" s="8">
        <f t="shared" si="68"/>
        <v>7.323331275774656</v>
      </c>
      <c r="AV81" s="8">
        <f t="shared" si="51"/>
        <v>7.0440292736587997</v>
      </c>
      <c r="AW81" s="8"/>
      <c r="AX81" s="8">
        <f t="shared" si="69"/>
        <v>6.6566110870665973</v>
      </c>
      <c r="AY81" s="8">
        <f t="shared" si="70"/>
        <v>6.758802272402245</v>
      </c>
      <c r="AZ81" s="8">
        <f t="shared" si="71"/>
        <v>6.6305242749915507</v>
      </c>
      <c r="BA81" s="8">
        <v>6.6499740024736989</v>
      </c>
      <c r="BB81" s="8">
        <f t="shared" si="72"/>
        <v>6.5023370382159271</v>
      </c>
      <c r="BC81" s="8">
        <v>6.5390366623479927</v>
      </c>
      <c r="BD81" s="8">
        <f t="shared" si="73"/>
        <v>6.6276770069001021</v>
      </c>
      <c r="BE81" s="5"/>
      <c r="BF81" s="60">
        <f t="shared" si="74"/>
        <v>73.563472599999997</v>
      </c>
      <c r="BG81" s="62">
        <f t="shared" si="75"/>
        <v>66.842676900000001</v>
      </c>
      <c r="BH81" s="62">
        <f t="shared" si="76"/>
        <v>68.949916899999991</v>
      </c>
      <c r="BI81" s="62">
        <f t="shared" si="77"/>
        <v>72.016647899999995</v>
      </c>
      <c r="BJ81" s="62">
        <f t="shared" si="78"/>
        <v>66.342676899999987</v>
      </c>
      <c r="BK81" s="62">
        <f t="shared" si="79"/>
        <v>72.019720199999995</v>
      </c>
      <c r="BL81" s="62">
        <f t="shared" si="80"/>
        <v>70.140567400000009</v>
      </c>
      <c r="BM81" s="62">
        <f t="shared" si="81"/>
        <v>66.342676899999987</v>
      </c>
      <c r="BN81" s="63">
        <f t="shared" si="82"/>
        <v>67.195176899999993</v>
      </c>
      <c r="BO81" s="50"/>
      <c r="BP81" s="104"/>
      <c r="BX81" s="53">
        <f t="shared" si="46"/>
        <v>2021</v>
      </c>
      <c r="BY81" s="97">
        <f t="shared" si="83"/>
        <v>44197</v>
      </c>
      <c r="BZ81" s="56">
        <f t="shared" si="47"/>
        <v>6.8201269299543945</v>
      </c>
      <c r="CA81" s="56">
        <f t="shared" si="48"/>
        <v>6.5023370382159271</v>
      </c>
      <c r="CB81" s="56">
        <v>6.6466576759430867</v>
      </c>
      <c r="CC81" s="56">
        <v>6.5357867825771541</v>
      </c>
      <c r="CD81" s="56">
        <v>6.6466576759430867</v>
      </c>
      <c r="CE81" s="56">
        <f t="shared" si="49"/>
        <v>6.5362032343954457</v>
      </c>
      <c r="CF81" s="1"/>
      <c r="CG81" s="98">
        <v>-0.5</v>
      </c>
      <c r="CH81" s="99">
        <v>-0.5</v>
      </c>
      <c r="CI81" s="99">
        <v>-0.5</v>
      </c>
      <c r="CJ81" s="99">
        <v>-0.5</v>
      </c>
      <c r="CK81" s="99">
        <v>1.75</v>
      </c>
      <c r="CL81" s="99">
        <v>-1.5</v>
      </c>
      <c r="CM81" s="99">
        <v>-4.1708300000000023</v>
      </c>
      <c r="CN81" s="100">
        <v>-2.4314699999999974</v>
      </c>
      <c r="CO81" s="13"/>
      <c r="CP81" s="101">
        <v>1.0651404786680543</v>
      </c>
      <c r="CQ81" s="102">
        <v>1.0285876454450857</v>
      </c>
      <c r="CR81" s="102">
        <v>1.018976444991013</v>
      </c>
      <c r="CS81" s="102">
        <v>0.96736354176520678</v>
      </c>
      <c r="CT81" s="102">
        <v>1.0625338582108419</v>
      </c>
      <c r="CU81" s="103">
        <v>1.0028140477262493</v>
      </c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</row>
    <row r="82" spans="1:143" ht="12.75" x14ac:dyDescent="0.2">
      <c r="A82" s="3">
        <f t="shared" si="45"/>
        <v>2021</v>
      </c>
      <c r="B82" s="43">
        <v>44228</v>
      </c>
      <c r="C82" s="43">
        <v>44255</v>
      </c>
      <c r="D82" s="44">
        <f t="shared" si="50"/>
        <v>44228</v>
      </c>
      <c r="E82" s="94">
        <v>75.350819999999999</v>
      </c>
      <c r="F82" s="46">
        <v>65.522459999999995</v>
      </c>
      <c r="G82" s="94">
        <v>67.034729999999996</v>
      </c>
      <c r="H82" s="46">
        <v>64.569519999999997</v>
      </c>
      <c r="I82" s="94">
        <v>70.497069999999994</v>
      </c>
      <c r="J82" s="46">
        <v>61.096179999999997</v>
      </c>
      <c r="K82" s="94">
        <v>73.718440000000001</v>
      </c>
      <c r="L82" s="46">
        <v>67.860209999999995</v>
      </c>
      <c r="M82" s="94">
        <v>72.871639999999999</v>
      </c>
      <c r="N82" s="46">
        <v>67.813509999999994</v>
      </c>
      <c r="O82" s="94">
        <f t="shared" si="52"/>
        <v>66.034729999999996</v>
      </c>
      <c r="P82" s="46">
        <f t="shared" si="53"/>
        <v>63.319519999999997</v>
      </c>
      <c r="Q82" s="94">
        <f t="shared" si="54"/>
        <v>67.034729999999996</v>
      </c>
      <c r="R82" s="46">
        <f t="shared" si="55"/>
        <v>64.069519999999997</v>
      </c>
      <c r="S82" s="94">
        <f t="shared" si="56"/>
        <v>69.534729999999996</v>
      </c>
      <c r="T82" s="46">
        <f t="shared" si="57"/>
        <v>66.819519999999997</v>
      </c>
      <c r="U82" s="94">
        <f t="shared" si="58"/>
        <v>72.954949999999997</v>
      </c>
      <c r="V82" s="95">
        <f t="shared" si="59"/>
        <v>63.419919999999991</v>
      </c>
      <c r="W82" s="96">
        <v>6.7657179305539765</v>
      </c>
      <c r="X82" s="96">
        <v>6.9068369682911568</v>
      </c>
      <c r="Y82" s="96">
        <v>6.5203818687580517</v>
      </c>
      <c r="Z82" s="96">
        <v>6.4001476540832769</v>
      </c>
      <c r="AA82" s="96">
        <v>6.2138269230876091</v>
      </c>
      <c r="AB82" s="96">
        <v>6.4873580453430968</v>
      </c>
      <c r="AC82" s="96">
        <v>6.491291909742114</v>
      </c>
      <c r="AD82" s="96">
        <v>6.7665696402785107</v>
      </c>
      <c r="AE82" s="96">
        <v>6.1588943129978686</v>
      </c>
      <c r="AF82" s="96">
        <f t="shared" si="60"/>
        <v>6.8198274645554831</v>
      </c>
      <c r="AG82" s="96">
        <f t="shared" si="61"/>
        <v>6.5842691895655525</v>
      </c>
      <c r="AH82" s="96">
        <f t="shared" si="62"/>
        <v>6.5225695376620676</v>
      </c>
      <c r="AI82" s="96">
        <f t="shared" si="63"/>
        <v>7.2038136438255016</v>
      </c>
      <c r="AJ82" s="96">
        <f t="shared" si="64"/>
        <v>6.5099364751997824</v>
      </c>
      <c r="AK82" s="127"/>
      <c r="AL82" s="13"/>
      <c r="AM82" s="13"/>
      <c r="AN82" s="13"/>
      <c r="AO82" s="13"/>
      <c r="AP82" s="13"/>
      <c r="AQ82" s="13"/>
      <c r="AR82" s="8">
        <f t="shared" si="65"/>
        <v>6.6293118505357391</v>
      </c>
      <c r="AS82" s="8">
        <f t="shared" si="66"/>
        <v>6.9090940748841447</v>
      </c>
      <c r="AT82" s="8">
        <f t="shared" si="67"/>
        <v>6.8805813508990061</v>
      </c>
      <c r="AU82" s="8">
        <f t="shared" si="68"/>
        <v>7.1709672734276735</v>
      </c>
      <c r="AV82" s="8">
        <f t="shared" si="51"/>
        <v>6.8974886374366413</v>
      </c>
      <c r="AW82" s="8"/>
      <c r="AX82" s="8">
        <f t="shared" si="69"/>
        <v>6.516626750186485</v>
      </c>
      <c r="AY82" s="8">
        <f t="shared" si="70"/>
        <v>6.6182005172421237</v>
      </c>
      <c r="AZ82" s="8">
        <f t="shared" si="71"/>
        <v>6.491207558252599</v>
      </c>
      <c r="BA82" s="8">
        <v>6.5098987228356382</v>
      </c>
      <c r="BB82" s="8">
        <f t="shared" si="72"/>
        <v>6.3890783308613681</v>
      </c>
      <c r="BC82" s="8">
        <v>6.4012644032196659</v>
      </c>
      <c r="BD82" s="8">
        <f t="shared" si="73"/>
        <v>6.4894785073664254</v>
      </c>
      <c r="BE82" s="5"/>
      <c r="BF82" s="60">
        <f t="shared" si="74"/>
        <v>71.124625199999997</v>
      </c>
      <c r="BG82" s="62">
        <f t="shared" si="75"/>
        <v>65.974689699999985</v>
      </c>
      <c r="BH82" s="62">
        <f t="shared" si="76"/>
        <v>66.454687299999989</v>
      </c>
      <c r="BI82" s="62">
        <f t="shared" si="77"/>
        <v>70.696644099999986</v>
      </c>
      <c r="BJ82" s="62">
        <f t="shared" si="78"/>
        <v>65.759689699999996</v>
      </c>
      <c r="BK82" s="62">
        <f t="shared" si="79"/>
        <v>71.199401099999989</v>
      </c>
      <c r="BL82" s="62">
        <f t="shared" si="80"/>
        <v>68.854887099999985</v>
      </c>
      <c r="BM82" s="62">
        <f t="shared" si="81"/>
        <v>64.867189699999997</v>
      </c>
      <c r="BN82" s="63">
        <f t="shared" si="82"/>
        <v>68.367189699999997</v>
      </c>
      <c r="BO82" s="50"/>
      <c r="BP82" s="104"/>
      <c r="BX82" s="53">
        <f t="shared" si="46"/>
        <v>2021</v>
      </c>
      <c r="BY82" s="97">
        <f t="shared" si="83"/>
        <v>44228</v>
      </c>
      <c r="BZ82" s="56">
        <f t="shared" si="47"/>
        <v>6.7421020153905253</v>
      </c>
      <c r="CA82" s="56">
        <f t="shared" si="48"/>
        <v>6.3890783308613681</v>
      </c>
      <c r="CB82" s="56">
        <v>6.506582396305026</v>
      </c>
      <c r="CC82" s="56">
        <v>6.3980142720437243</v>
      </c>
      <c r="CD82" s="56">
        <v>6.506582396305026</v>
      </c>
      <c r="CE82" s="56">
        <f t="shared" si="49"/>
        <v>6.4227701755825208</v>
      </c>
      <c r="CF82" s="1"/>
      <c r="CG82" s="98">
        <v>-1</v>
      </c>
      <c r="CH82" s="99">
        <v>-1.25</v>
      </c>
      <c r="CI82" s="99">
        <v>0</v>
      </c>
      <c r="CJ82" s="99">
        <v>-0.5</v>
      </c>
      <c r="CK82" s="99">
        <v>2.5</v>
      </c>
      <c r="CL82" s="99">
        <v>2.25</v>
      </c>
      <c r="CM82" s="99">
        <v>-2.3958700000000022</v>
      </c>
      <c r="CN82" s="100">
        <v>-2.1025400000000047</v>
      </c>
      <c r="CO82" s="13"/>
      <c r="CP82" s="101">
        <v>1.0655734575442883</v>
      </c>
      <c r="CQ82" s="102">
        <v>1.0287683262064753</v>
      </c>
      <c r="CR82" s="102">
        <v>1.019127978008552</v>
      </c>
      <c r="CS82" s="102">
        <v>0.97088805742211348</v>
      </c>
      <c r="CT82" s="102">
        <v>1.0646182669789228</v>
      </c>
      <c r="CU82" s="103">
        <v>1.0028722426470587</v>
      </c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</row>
    <row r="83" spans="1:143" ht="12.75" x14ac:dyDescent="0.2">
      <c r="A83" s="3">
        <f t="shared" si="45"/>
        <v>2021</v>
      </c>
      <c r="B83" s="43">
        <v>44256</v>
      </c>
      <c r="C83" s="43">
        <v>44286</v>
      </c>
      <c r="D83" s="44">
        <f t="shared" si="50"/>
        <v>44256</v>
      </c>
      <c r="E83" s="94">
        <v>62.662050000000001</v>
      </c>
      <c r="F83" s="46">
        <v>56.820709999999998</v>
      </c>
      <c r="G83" s="94">
        <v>61.16845</v>
      </c>
      <c r="H83" s="46">
        <v>57.736730000000001</v>
      </c>
      <c r="I83" s="94">
        <v>58.36112</v>
      </c>
      <c r="J83" s="46">
        <v>52.776800000000001</v>
      </c>
      <c r="K83" s="94">
        <v>64.579319999999996</v>
      </c>
      <c r="L83" s="46">
        <v>60.407319999999999</v>
      </c>
      <c r="M83" s="94">
        <v>64.370199999999997</v>
      </c>
      <c r="N83" s="46">
        <v>60.385010000000001</v>
      </c>
      <c r="O83" s="94">
        <f t="shared" si="52"/>
        <v>60.16845</v>
      </c>
      <c r="P83" s="46">
        <f t="shared" si="53"/>
        <v>56.236730000000001</v>
      </c>
      <c r="Q83" s="94">
        <f t="shared" si="54"/>
        <v>61.16845</v>
      </c>
      <c r="R83" s="46">
        <f t="shared" si="55"/>
        <v>57.236730000000001</v>
      </c>
      <c r="S83" s="94">
        <f t="shared" si="56"/>
        <v>63.41845</v>
      </c>
      <c r="T83" s="46">
        <f t="shared" si="57"/>
        <v>59.736730000000001</v>
      </c>
      <c r="U83" s="94">
        <f t="shared" si="58"/>
        <v>60.268479999999997</v>
      </c>
      <c r="V83" s="95">
        <f t="shared" si="59"/>
        <v>55.826149999999998</v>
      </c>
      <c r="W83" s="96">
        <v>5.9473779668673314</v>
      </c>
      <c r="X83" s="96">
        <v>5.9470693925730611</v>
      </c>
      <c r="Y83" s="96">
        <v>5.7520727571008816</v>
      </c>
      <c r="Z83" s="96">
        <v>5.9841380314435177</v>
      </c>
      <c r="AA83" s="96">
        <v>5.7985148428758464</v>
      </c>
      <c r="AB83" s="96">
        <v>6.2390260914788191</v>
      </c>
      <c r="AC83" s="96">
        <v>6.1191405406723103</v>
      </c>
      <c r="AD83" s="96">
        <v>6.378646459623261</v>
      </c>
      <c r="AE83" s="96">
        <v>5.7753236265130878</v>
      </c>
      <c r="AF83" s="96">
        <f t="shared" si="60"/>
        <v>6.3861448226843605</v>
      </c>
      <c r="AG83" s="96">
        <f t="shared" si="61"/>
        <v>6.1604505965846208</v>
      </c>
      <c r="AH83" s="96">
        <f t="shared" si="62"/>
        <v>6.1017583121994141</v>
      </c>
      <c r="AI83" s="96">
        <f t="shared" si="63"/>
        <v>6.7899189277434031</v>
      </c>
      <c r="AJ83" s="96">
        <f t="shared" si="64"/>
        <v>6.1369283951925881</v>
      </c>
      <c r="AK83" s="127"/>
      <c r="AL83" s="13"/>
      <c r="AM83" s="13"/>
      <c r="AN83" s="13"/>
      <c r="AO83" s="13"/>
      <c r="AP83" s="13"/>
      <c r="AQ83" s="13"/>
      <c r="AR83" s="8">
        <f t="shared" si="65"/>
        <v>6.2510708005613473</v>
      </c>
      <c r="AS83" s="8">
        <f t="shared" si="66"/>
        <v>6.5148231320492531</v>
      </c>
      <c r="AT83" s="8">
        <f t="shared" si="67"/>
        <v>6.4880050301880452</v>
      </c>
      <c r="AU83" s="8">
        <f t="shared" si="68"/>
        <v>6.7617535296739417</v>
      </c>
      <c r="AV83" s="8">
        <f t="shared" si="51"/>
        <v>6.5039131231181466</v>
      </c>
      <c r="AW83" s="8"/>
      <c r="AX83" s="8">
        <f t="shared" si="69"/>
        <v>6.093336535860316</v>
      </c>
      <c r="AY83" s="8">
        <f t="shared" si="70"/>
        <v>6.2405735572524703</v>
      </c>
      <c r="AZ83" s="8">
        <f t="shared" si="71"/>
        <v>6.2427899599371264</v>
      </c>
      <c r="BA83" s="8">
        <v>6.0862810539747372</v>
      </c>
      <c r="BB83" s="8">
        <f t="shared" si="72"/>
        <v>5.9635100552063189</v>
      </c>
      <c r="BC83" s="8">
        <v>5.9846115620013922</v>
      </c>
      <c r="BD83" s="8">
        <f t="shared" si="73"/>
        <v>6.0715883791496914</v>
      </c>
      <c r="BE83" s="5"/>
      <c r="BF83" s="60">
        <f t="shared" si="74"/>
        <v>60.150273799999994</v>
      </c>
      <c r="BG83" s="62">
        <f t="shared" si="75"/>
        <v>59.692810399999999</v>
      </c>
      <c r="BH83" s="62">
        <f t="shared" si="76"/>
        <v>55.959862399999999</v>
      </c>
      <c r="BI83" s="62">
        <f t="shared" si="77"/>
        <v>62.656568299999996</v>
      </c>
      <c r="BJ83" s="62">
        <f t="shared" si="78"/>
        <v>59.477810399999996</v>
      </c>
      <c r="BK83" s="62">
        <f t="shared" si="79"/>
        <v>62.785359999999997</v>
      </c>
      <c r="BL83" s="62">
        <f t="shared" si="80"/>
        <v>58.358278099999993</v>
      </c>
      <c r="BM83" s="62">
        <f t="shared" si="81"/>
        <v>58.477810399999996</v>
      </c>
      <c r="BN83" s="63">
        <f t="shared" si="82"/>
        <v>61.835310399999997</v>
      </c>
      <c r="BO83" s="50"/>
      <c r="BP83" s="104"/>
      <c r="BX83" s="53">
        <f t="shared" si="46"/>
        <v>2021</v>
      </c>
      <c r="BY83" s="97">
        <f t="shared" si="83"/>
        <v>44256</v>
      </c>
      <c r="BZ83" s="56">
        <f t="shared" si="47"/>
        <v>5.9515792129857825</v>
      </c>
      <c r="CA83" s="56">
        <f t="shared" si="48"/>
        <v>5.9635100552063189</v>
      </c>
      <c r="CB83" s="56">
        <v>6.0829647274441241</v>
      </c>
      <c r="CC83" s="56">
        <v>5.981360670522534</v>
      </c>
      <c r="CD83" s="56">
        <v>6.0829647274441241</v>
      </c>
      <c r="CE83" s="56">
        <f t="shared" si="49"/>
        <v>5.9965467763504163</v>
      </c>
      <c r="CF83" s="1"/>
      <c r="CG83" s="98">
        <v>-1</v>
      </c>
      <c r="CH83" s="99">
        <v>-1.5</v>
      </c>
      <c r="CI83" s="99">
        <v>0</v>
      </c>
      <c r="CJ83" s="99">
        <v>-0.5</v>
      </c>
      <c r="CK83" s="99">
        <v>2.25</v>
      </c>
      <c r="CL83" s="99">
        <v>2</v>
      </c>
      <c r="CM83" s="99">
        <v>-2.393570000000004</v>
      </c>
      <c r="CN83" s="100">
        <v>-0.99455999999999989</v>
      </c>
      <c r="CO83" s="13"/>
      <c r="CP83" s="101">
        <v>1.0671787296898079</v>
      </c>
      <c r="CQ83" s="102">
        <v>1.0294633185622846</v>
      </c>
      <c r="CR83" s="102">
        <v>1.0196553421959627</v>
      </c>
      <c r="CS83" s="102">
        <v>0.96898079763663225</v>
      </c>
      <c r="CT83" s="102">
        <v>1.0644764482125622</v>
      </c>
      <c r="CU83" s="103">
        <v>1.0029069204085193</v>
      </c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</row>
    <row r="84" spans="1:143" ht="12.75" x14ac:dyDescent="0.2">
      <c r="A84" s="3">
        <f t="shared" si="45"/>
        <v>2021</v>
      </c>
      <c r="B84" s="43">
        <v>44287</v>
      </c>
      <c r="C84" s="43">
        <v>44316</v>
      </c>
      <c r="D84" s="44">
        <f t="shared" si="50"/>
        <v>44287</v>
      </c>
      <c r="E84" s="94">
        <v>61.02563</v>
      </c>
      <c r="F84" s="46">
        <v>55.818800000000003</v>
      </c>
      <c r="G84" s="94">
        <v>62.259720000000002</v>
      </c>
      <c r="H84" s="46">
        <v>58.179310000000001</v>
      </c>
      <c r="I84" s="94">
        <v>56.796700000000001</v>
      </c>
      <c r="J84" s="46">
        <v>51.81897</v>
      </c>
      <c r="K84" s="94">
        <v>68.057169999999999</v>
      </c>
      <c r="L84" s="46">
        <v>62.123629999999999</v>
      </c>
      <c r="M84" s="94">
        <v>65.676019999999994</v>
      </c>
      <c r="N84" s="46">
        <v>61.276890000000002</v>
      </c>
      <c r="O84" s="94">
        <f t="shared" si="52"/>
        <v>61.009720000000002</v>
      </c>
      <c r="P84" s="46">
        <f t="shared" si="53"/>
        <v>57.179310000000001</v>
      </c>
      <c r="Q84" s="94">
        <f t="shared" si="54"/>
        <v>59.259720000000002</v>
      </c>
      <c r="R84" s="46">
        <f t="shared" si="55"/>
        <v>57.429310000000001</v>
      </c>
      <c r="S84" s="94">
        <f t="shared" si="56"/>
        <v>64.509720000000002</v>
      </c>
      <c r="T84" s="46">
        <f t="shared" si="57"/>
        <v>56.179310000000001</v>
      </c>
      <c r="U84" s="94">
        <f t="shared" si="58"/>
        <v>59.691330000000001</v>
      </c>
      <c r="V84" s="95">
        <f t="shared" si="59"/>
        <v>59.637120000000003</v>
      </c>
      <c r="W84" s="96">
        <v>5.8688237043523177</v>
      </c>
      <c r="X84" s="96">
        <v>5.9084612009233624</v>
      </c>
      <c r="Y84" s="96">
        <v>5.6660939676224134</v>
      </c>
      <c r="Z84" s="96">
        <v>5.8878062677770586</v>
      </c>
      <c r="AA84" s="96">
        <v>5.4568697844542013</v>
      </c>
      <c r="AB84" s="96">
        <v>6.1464832583999929</v>
      </c>
      <c r="AC84" s="96">
        <v>5.9753103789231936</v>
      </c>
      <c r="AD84" s="96">
        <v>5.8918297691609665</v>
      </c>
      <c r="AE84" s="96">
        <v>5.6351427406821895</v>
      </c>
      <c r="AF84" s="96">
        <f t="shared" si="60"/>
        <v>6.2874239869598334</v>
      </c>
      <c r="AG84" s="96">
        <f t="shared" si="61"/>
        <v>6.0621231100451221</v>
      </c>
      <c r="AH84" s="96">
        <f t="shared" si="62"/>
        <v>6.0062834530511742</v>
      </c>
      <c r="AI84" s="96">
        <f t="shared" si="63"/>
        <v>6.2624892485209172</v>
      </c>
      <c r="AJ84" s="96">
        <f t="shared" si="64"/>
        <v>5.9935931905427768</v>
      </c>
      <c r="AK84" s="127"/>
      <c r="AL84" s="13"/>
      <c r="AM84" s="13"/>
      <c r="AN84" s="13"/>
      <c r="AO84" s="13"/>
      <c r="AP84" s="13"/>
      <c r="AQ84" s="13"/>
      <c r="AR84" s="8">
        <f t="shared" si="65"/>
        <v>6.1048870809261038</v>
      </c>
      <c r="AS84" s="8">
        <f t="shared" si="66"/>
        <v>6.0200404402489749</v>
      </c>
      <c r="AT84" s="8">
        <f t="shared" si="67"/>
        <v>6.3362809727222258</v>
      </c>
      <c r="AU84" s="8">
        <f t="shared" si="68"/>
        <v>6.2482186589570556</v>
      </c>
      <c r="AV84" s="8">
        <f t="shared" si="51"/>
        <v>6.17735678821359</v>
      </c>
      <c r="AW84" s="8"/>
      <c r="AX84" s="8">
        <f t="shared" si="69"/>
        <v>5.995318868312026</v>
      </c>
      <c r="AY84" s="8">
        <f t="shared" si="70"/>
        <v>6.0946271729306876</v>
      </c>
      <c r="AZ84" s="8">
        <f t="shared" si="71"/>
        <v>6.150215210787783</v>
      </c>
      <c r="BA84" s="8">
        <v>5.9872619959597548</v>
      </c>
      <c r="BB84" s="8">
        <f t="shared" si="72"/>
        <v>5.6134280197296871</v>
      </c>
      <c r="BC84" s="8">
        <v>5.8872205066008059</v>
      </c>
      <c r="BD84" s="8">
        <f t="shared" si="73"/>
        <v>5.9748211630106063</v>
      </c>
      <c r="BE84" s="5"/>
      <c r="BF84" s="60">
        <f t="shared" si="74"/>
        <v>58.786693099999994</v>
      </c>
      <c r="BG84" s="62">
        <f t="shared" si="75"/>
        <v>60.505143699999991</v>
      </c>
      <c r="BH84" s="62">
        <f t="shared" si="76"/>
        <v>54.656276099999999</v>
      </c>
      <c r="BI84" s="62">
        <f t="shared" si="77"/>
        <v>63.7843941</v>
      </c>
      <c r="BJ84" s="62">
        <f t="shared" si="78"/>
        <v>58.472643699999992</v>
      </c>
      <c r="BK84" s="62">
        <f t="shared" si="79"/>
        <v>65.505747799999995</v>
      </c>
      <c r="BL84" s="62">
        <f t="shared" si="80"/>
        <v>59.668019700000002</v>
      </c>
      <c r="BM84" s="62">
        <f t="shared" si="81"/>
        <v>59.362643699999992</v>
      </c>
      <c r="BN84" s="63">
        <f t="shared" si="82"/>
        <v>60.92764369999999</v>
      </c>
      <c r="BO84" s="50"/>
      <c r="BP84" s="104"/>
      <c r="BX84" s="53">
        <f t="shared" si="46"/>
        <v>2021</v>
      </c>
      <c r="BY84" s="97">
        <f t="shared" si="83"/>
        <v>44287</v>
      </c>
      <c r="BZ84" s="56">
        <f t="shared" si="47"/>
        <v>5.8631145669538158</v>
      </c>
      <c r="CA84" s="56">
        <f t="shared" si="48"/>
        <v>5.6134280197296871</v>
      </c>
      <c r="CB84" s="56">
        <v>5.9839456694291417</v>
      </c>
      <c r="CC84" s="56">
        <v>5.8839694374039615</v>
      </c>
      <c r="CD84" s="56">
        <v>5.9839456694291417</v>
      </c>
      <c r="CE84" s="56">
        <f t="shared" si="49"/>
        <v>5.6459258214841963</v>
      </c>
      <c r="CF84" s="1"/>
      <c r="CG84" s="98">
        <v>-1.25</v>
      </c>
      <c r="CH84" s="99">
        <v>-1</v>
      </c>
      <c r="CI84" s="99">
        <v>-3</v>
      </c>
      <c r="CJ84" s="99">
        <v>-0.75</v>
      </c>
      <c r="CK84" s="99">
        <v>2.25</v>
      </c>
      <c r="CL84" s="99">
        <v>-2</v>
      </c>
      <c r="CM84" s="99">
        <v>-1.3342999999999989</v>
      </c>
      <c r="CN84" s="100">
        <v>3.8183199999999999</v>
      </c>
      <c r="CO84" s="13"/>
      <c r="CP84" s="101">
        <v>1.0678720903861618</v>
      </c>
      <c r="CQ84" s="102">
        <v>1.0296064160979734</v>
      </c>
      <c r="CR84" s="102">
        <v>1.0201224666515474</v>
      </c>
      <c r="CS84" s="102">
        <v>0.92680865101127774</v>
      </c>
      <c r="CT84" s="102">
        <v>1.0629107584370576</v>
      </c>
      <c r="CU84" s="103">
        <v>1.0030597258485638</v>
      </c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</row>
    <row r="85" spans="1:143" ht="12.75" x14ac:dyDescent="0.2">
      <c r="A85" s="3">
        <f t="shared" si="45"/>
        <v>2021</v>
      </c>
      <c r="B85" s="43">
        <v>44317</v>
      </c>
      <c r="C85" s="43">
        <v>44347</v>
      </c>
      <c r="D85" s="44">
        <f t="shared" si="50"/>
        <v>44317</v>
      </c>
      <c r="E85" s="94">
        <v>53.617159999999998</v>
      </c>
      <c r="F85" s="46">
        <v>48.880249999999997</v>
      </c>
      <c r="G85" s="94">
        <v>58.781019999999998</v>
      </c>
      <c r="H85" s="46">
        <v>56.720050000000001</v>
      </c>
      <c r="I85" s="94">
        <v>49.714210000000001</v>
      </c>
      <c r="J85" s="46">
        <v>45.185720000000003</v>
      </c>
      <c r="K85" s="94">
        <v>61.112079999999999</v>
      </c>
      <c r="L85" s="46">
        <v>57.774479999999997</v>
      </c>
      <c r="M85" s="94">
        <v>61.674439999999997</v>
      </c>
      <c r="N85" s="46">
        <v>58.645899999999997</v>
      </c>
      <c r="O85" s="94">
        <f t="shared" si="52"/>
        <v>57.781019999999998</v>
      </c>
      <c r="P85" s="46">
        <f t="shared" si="53"/>
        <v>55.220050000000001</v>
      </c>
      <c r="Q85" s="94">
        <f t="shared" si="54"/>
        <v>57.781019999999998</v>
      </c>
      <c r="R85" s="46">
        <f t="shared" si="55"/>
        <v>55.720050000000001</v>
      </c>
      <c r="S85" s="94">
        <f t="shared" si="56"/>
        <v>61.531019999999998</v>
      </c>
      <c r="T85" s="46">
        <f t="shared" si="57"/>
        <v>54.720050000000001</v>
      </c>
      <c r="U85" s="94">
        <f t="shared" si="58"/>
        <v>53.710389999999997</v>
      </c>
      <c r="V85" s="95">
        <f t="shared" si="59"/>
        <v>51.933839999999996</v>
      </c>
      <c r="W85" s="96">
        <v>5.9085638797580469</v>
      </c>
      <c r="X85" s="96">
        <v>5.9703217104723141</v>
      </c>
      <c r="Y85" s="96">
        <v>5.7191678536747652</v>
      </c>
      <c r="Z85" s="96">
        <v>5.6216486474794545</v>
      </c>
      <c r="AA85" s="96">
        <v>5.197783288463417</v>
      </c>
      <c r="AB85" s="96">
        <v>5.8759996075969649</v>
      </c>
      <c r="AC85" s="96">
        <v>5.7072521168346553</v>
      </c>
      <c r="AD85" s="96">
        <v>5.6076432297446095</v>
      </c>
      <c r="AE85" s="96">
        <v>5.3798001378817872</v>
      </c>
      <c r="AF85" s="96">
        <f t="shared" si="60"/>
        <v>6.015664333325347</v>
      </c>
      <c r="AG85" s="96">
        <f t="shared" si="61"/>
        <v>5.7934633662467991</v>
      </c>
      <c r="AH85" s="96">
        <f t="shared" si="62"/>
        <v>5.7384205689210548</v>
      </c>
      <c r="AI85" s="96">
        <f t="shared" si="63"/>
        <v>5.9746233824701065</v>
      </c>
      <c r="AJ85" s="96">
        <f t="shared" si="64"/>
        <v>5.7251968171412191</v>
      </c>
      <c r="AK85" s="127"/>
      <c r="AL85" s="13"/>
      <c r="AM85" s="13"/>
      <c r="AN85" s="13"/>
      <c r="AO85" s="13"/>
      <c r="AP85" s="13"/>
      <c r="AQ85" s="13"/>
      <c r="AR85" s="8">
        <f t="shared" si="65"/>
        <v>5.8324424604478651</v>
      </c>
      <c r="AS85" s="8">
        <f t="shared" si="66"/>
        <v>5.7312036281579521</v>
      </c>
      <c r="AT85" s="8">
        <f t="shared" si="67"/>
        <v>6.0535107479883363</v>
      </c>
      <c r="AU85" s="8">
        <f t="shared" si="68"/>
        <v>5.9484349813677149</v>
      </c>
      <c r="AV85" s="8">
        <f t="shared" si="51"/>
        <v>5.8913979544904675</v>
      </c>
      <c r="AW85" s="8"/>
      <c r="AX85" s="8">
        <f t="shared" si="69"/>
        <v>5.7245032188435641</v>
      </c>
      <c r="AY85" s="8">
        <f t="shared" si="70"/>
        <v>5.8226248775592637</v>
      </c>
      <c r="AZ85" s="8">
        <f t="shared" si="71"/>
        <v>5.8796382758806764</v>
      </c>
      <c r="BA85" s="8">
        <v>5.7160790907585097</v>
      </c>
      <c r="BB85" s="8">
        <f t="shared" si="72"/>
        <v>5.347943343030451</v>
      </c>
      <c r="BC85" s="8">
        <v>5.620496202475934</v>
      </c>
      <c r="BD85" s="8">
        <f t="shared" si="73"/>
        <v>5.7074604193666039</v>
      </c>
      <c r="BE85" s="5"/>
      <c r="BF85" s="60">
        <f t="shared" si="74"/>
        <v>51.580288699999997</v>
      </c>
      <c r="BG85" s="62">
        <f t="shared" si="75"/>
        <v>57.894802900000002</v>
      </c>
      <c r="BH85" s="62">
        <f t="shared" si="76"/>
        <v>47.766959299999996</v>
      </c>
      <c r="BI85" s="62">
        <f t="shared" si="77"/>
        <v>60.372167799999993</v>
      </c>
      <c r="BJ85" s="62">
        <f t="shared" si="78"/>
        <v>56.894802900000002</v>
      </c>
      <c r="BK85" s="62">
        <f t="shared" si="79"/>
        <v>59.676911999999994</v>
      </c>
      <c r="BL85" s="62">
        <f t="shared" si="80"/>
        <v>52.946473499999996</v>
      </c>
      <c r="BM85" s="62">
        <f t="shared" si="81"/>
        <v>56.679802899999999</v>
      </c>
      <c r="BN85" s="63">
        <f t="shared" si="82"/>
        <v>58.602302899999998</v>
      </c>
      <c r="BO85" s="50"/>
      <c r="BP85" s="104"/>
      <c r="BX85" s="53">
        <f t="shared" si="46"/>
        <v>2021</v>
      </c>
      <c r="BY85" s="97">
        <f t="shared" si="83"/>
        <v>44317</v>
      </c>
      <c r="BZ85" s="56">
        <f t="shared" si="47"/>
        <v>5.9177229485284135</v>
      </c>
      <c r="CA85" s="56">
        <f t="shared" si="48"/>
        <v>5.347943343030451</v>
      </c>
      <c r="CB85" s="56">
        <v>5.7127627642278966</v>
      </c>
      <c r="CC85" s="56">
        <v>5.6172446465639005</v>
      </c>
      <c r="CD85" s="56">
        <v>5.7127627642278966</v>
      </c>
      <c r="CE85" s="56">
        <f t="shared" si="49"/>
        <v>5.380032455319598</v>
      </c>
      <c r="CF85" s="1"/>
      <c r="CG85" s="98">
        <v>-1</v>
      </c>
      <c r="CH85" s="99">
        <v>-1.5</v>
      </c>
      <c r="CI85" s="99">
        <v>-1</v>
      </c>
      <c r="CJ85" s="99">
        <v>-1</v>
      </c>
      <c r="CK85" s="99">
        <v>2.75</v>
      </c>
      <c r="CL85" s="99">
        <v>-2</v>
      </c>
      <c r="CM85" s="99">
        <v>9.322999999999837E-2</v>
      </c>
      <c r="CN85" s="100">
        <v>3.0535899999999998</v>
      </c>
      <c r="CO85" s="13"/>
      <c r="CP85" s="101">
        <v>1.0700889917804726</v>
      </c>
      <c r="CQ85" s="102">
        <v>1.0305630482339696</v>
      </c>
      <c r="CR85" s="102">
        <v>1.0207718284731218</v>
      </c>
      <c r="CS85" s="102">
        <v>0.92460123611494582</v>
      </c>
      <c r="CT85" s="102">
        <v>1.0654428496411692</v>
      </c>
      <c r="CU85" s="103">
        <v>1.0031441926761273</v>
      </c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</row>
    <row r="86" spans="1:143" ht="12.75" x14ac:dyDescent="0.2">
      <c r="A86" s="3">
        <f t="shared" si="45"/>
        <v>2021</v>
      </c>
      <c r="B86" s="43">
        <v>44348</v>
      </c>
      <c r="C86" s="43">
        <v>44377</v>
      </c>
      <c r="D86" s="44">
        <f t="shared" si="50"/>
        <v>44348</v>
      </c>
      <c r="E86" s="94">
        <v>61.984659999999998</v>
      </c>
      <c r="F86" s="46">
        <v>52.624940000000002</v>
      </c>
      <c r="G86" s="94">
        <v>67.005309999999994</v>
      </c>
      <c r="H86" s="46">
        <v>59.368850000000002</v>
      </c>
      <c r="I86" s="94">
        <v>57.713540000000002</v>
      </c>
      <c r="J86" s="46">
        <v>48.752130000000001</v>
      </c>
      <c r="K86" s="94">
        <v>67.625320000000002</v>
      </c>
      <c r="L86" s="46">
        <v>60.394710000000003</v>
      </c>
      <c r="M86" s="94">
        <v>67.512739999999994</v>
      </c>
      <c r="N86" s="46">
        <v>60.393219999999999</v>
      </c>
      <c r="O86" s="94">
        <f t="shared" si="52"/>
        <v>66.755309999999994</v>
      </c>
      <c r="P86" s="46">
        <f t="shared" si="53"/>
        <v>58.618850000000002</v>
      </c>
      <c r="Q86" s="94">
        <f t="shared" si="54"/>
        <v>67.005309999999994</v>
      </c>
      <c r="R86" s="46">
        <f t="shared" si="55"/>
        <v>58.618850000000002</v>
      </c>
      <c r="S86" s="94">
        <f t="shared" si="56"/>
        <v>70.005309999999994</v>
      </c>
      <c r="T86" s="46">
        <f t="shared" si="57"/>
        <v>57.368850000000002</v>
      </c>
      <c r="U86" s="94">
        <f t="shared" si="58"/>
        <v>63.844229999999996</v>
      </c>
      <c r="V86" s="95">
        <f t="shared" si="59"/>
        <v>56.949379999999998</v>
      </c>
      <c r="W86" s="96">
        <v>5.9799900877445626</v>
      </c>
      <c r="X86" s="96">
        <v>6.1329011827879372</v>
      </c>
      <c r="Y86" s="96">
        <v>5.7599587820974918</v>
      </c>
      <c r="Z86" s="96">
        <v>5.6629659917801023</v>
      </c>
      <c r="AA86" s="96">
        <v>5.2380610127929446</v>
      </c>
      <c r="AB86" s="96">
        <v>5.9179151387830444</v>
      </c>
      <c r="AC86" s="96">
        <v>5.7488714265032508</v>
      </c>
      <c r="AD86" s="96">
        <v>5.4000960696296048</v>
      </c>
      <c r="AE86" s="96">
        <v>5.40744087176388</v>
      </c>
      <c r="AF86" s="96">
        <f t="shared" si="60"/>
        <v>6.0592646919002373</v>
      </c>
      <c r="AG86" s="96">
        <f t="shared" si="61"/>
        <v>5.8359202719593819</v>
      </c>
      <c r="AH86" s="96">
        <f t="shared" si="62"/>
        <v>5.7802637042892329</v>
      </c>
      <c r="AI86" s="96">
        <f t="shared" si="63"/>
        <v>5.7545152615047224</v>
      </c>
      <c r="AJ86" s="96">
        <f t="shared" si="64"/>
        <v>5.7668265499541329</v>
      </c>
      <c r="AK86" s="127"/>
      <c r="AL86" s="13"/>
      <c r="AM86" s="13"/>
      <c r="AN86" s="13"/>
      <c r="AO86" s="13"/>
      <c r="AP86" s="13"/>
      <c r="AQ86" s="13"/>
      <c r="AR86" s="8">
        <f t="shared" si="65"/>
        <v>5.8747428056746118</v>
      </c>
      <c r="AS86" s="8">
        <f t="shared" si="66"/>
        <v>5.5202602801398557</v>
      </c>
      <c r="AT86" s="8">
        <f t="shared" si="67"/>
        <v>6.0974142690235178</v>
      </c>
      <c r="AU86" s="8">
        <f t="shared" si="68"/>
        <v>5.7294969167419882</v>
      </c>
      <c r="AV86" s="8">
        <f t="shared" si="51"/>
        <v>5.8054785678949941</v>
      </c>
      <c r="AW86" s="8"/>
      <c r="AX86" s="8">
        <f t="shared" si="69"/>
        <v>5.7665436587099137</v>
      </c>
      <c r="AY86" s="8">
        <f t="shared" si="70"/>
        <v>5.8648565464264335</v>
      </c>
      <c r="AZ86" s="8">
        <f t="shared" si="71"/>
        <v>5.9215682628490631</v>
      </c>
      <c r="BA86" s="8">
        <v>5.7581798807191511</v>
      </c>
      <c r="BB86" s="8">
        <f t="shared" si="72"/>
        <v>5.3892157319325182</v>
      </c>
      <c r="BC86" s="8">
        <v>5.6619048004737547</v>
      </c>
      <c r="BD86" s="8">
        <f t="shared" si="73"/>
        <v>5.748964532174889</v>
      </c>
      <c r="BE86" s="5"/>
      <c r="BF86" s="60">
        <f t="shared" si="74"/>
        <v>57.959980399999999</v>
      </c>
      <c r="BG86" s="62">
        <f t="shared" si="75"/>
        <v>63.721632199999988</v>
      </c>
      <c r="BH86" s="62">
        <f t="shared" si="76"/>
        <v>53.860133699999999</v>
      </c>
      <c r="BI86" s="62">
        <f t="shared" si="77"/>
        <v>64.451346399999991</v>
      </c>
      <c r="BJ86" s="62">
        <f t="shared" si="78"/>
        <v>63.39913219999999</v>
      </c>
      <c r="BK86" s="62">
        <f t="shared" si="79"/>
        <v>64.516157700000008</v>
      </c>
      <c r="BL86" s="62">
        <f t="shared" si="80"/>
        <v>60.879444499999991</v>
      </c>
      <c r="BM86" s="62">
        <f t="shared" si="81"/>
        <v>63.256632199999991</v>
      </c>
      <c r="BN86" s="63">
        <f t="shared" si="82"/>
        <v>64.571632199999996</v>
      </c>
      <c r="BO86" s="50"/>
      <c r="BP86" s="104"/>
      <c r="BX86" s="53">
        <f t="shared" si="46"/>
        <v>2021</v>
      </c>
      <c r="BY86" s="97">
        <f t="shared" si="83"/>
        <v>44348</v>
      </c>
      <c r="BZ86" s="56">
        <f t="shared" si="47"/>
        <v>5.9596932422034081</v>
      </c>
      <c r="CA86" s="56">
        <f t="shared" si="48"/>
        <v>5.3892157319325182</v>
      </c>
      <c r="CB86" s="56">
        <v>5.7548635541885389</v>
      </c>
      <c r="CC86" s="56">
        <v>5.6586533201236158</v>
      </c>
      <c r="CD86" s="56">
        <v>5.7548635541885389</v>
      </c>
      <c r="CE86" s="56">
        <f t="shared" si="49"/>
        <v>5.4213683793031038</v>
      </c>
      <c r="CF86" s="1"/>
      <c r="CG86" s="98">
        <v>-0.25</v>
      </c>
      <c r="CH86" s="99">
        <v>-0.75</v>
      </c>
      <c r="CI86" s="99">
        <v>0</v>
      </c>
      <c r="CJ86" s="99">
        <v>-0.75</v>
      </c>
      <c r="CK86" s="99">
        <v>3</v>
      </c>
      <c r="CL86" s="99">
        <v>-2</v>
      </c>
      <c r="CM86" s="99">
        <v>1.8595699999999979</v>
      </c>
      <c r="CN86" s="100">
        <v>4.3244399999999956</v>
      </c>
      <c r="CO86" s="13"/>
      <c r="CP86" s="101">
        <v>1.0699807663855601</v>
      </c>
      <c r="CQ86" s="102">
        <v>1.0305412888635259</v>
      </c>
      <c r="CR86" s="102">
        <v>1.0207131232430833</v>
      </c>
      <c r="CS86" s="102">
        <v>0.92496776784393286</v>
      </c>
      <c r="CT86" s="102">
        <v>1.0656320160428974</v>
      </c>
      <c r="CU86" s="103">
        <v>1.0031232431757138</v>
      </c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</row>
    <row r="87" spans="1:143" ht="12.75" x14ac:dyDescent="0.2">
      <c r="A87" s="3">
        <f t="shared" si="45"/>
        <v>2021</v>
      </c>
      <c r="B87" s="43">
        <v>44378</v>
      </c>
      <c r="C87" s="43">
        <v>44408</v>
      </c>
      <c r="D87" s="44">
        <f t="shared" si="50"/>
        <v>44378</v>
      </c>
      <c r="E87" s="94">
        <v>82.82893</v>
      </c>
      <c r="F87" s="46">
        <v>60.052630000000001</v>
      </c>
      <c r="G87" s="94">
        <v>85.553669999999997</v>
      </c>
      <c r="H87" s="46">
        <v>63.826450000000001</v>
      </c>
      <c r="I87" s="94">
        <v>77.640659999999997</v>
      </c>
      <c r="J87" s="46">
        <v>55.866520000000001</v>
      </c>
      <c r="K87" s="94">
        <v>86.446860000000001</v>
      </c>
      <c r="L87" s="46">
        <v>64.522450000000006</v>
      </c>
      <c r="M87" s="94">
        <v>86.397300000000001</v>
      </c>
      <c r="N87" s="46">
        <v>64.666870000000003</v>
      </c>
      <c r="O87" s="94">
        <f t="shared" si="52"/>
        <v>90.053669999999983</v>
      </c>
      <c r="P87" s="46">
        <f t="shared" si="53"/>
        <v>62.826450000000001</v>
      </c>
      <c r="Q87" s="94">
        <f t="shared" si="54"/>
        <v>90.553669999999983</v>
      </c>
      <c r="R87" s="46">
        <f t="shared" si="55"/>
        <v>63.826450000000001</v>
      </c>
      <c r="S87" s="94">
        <f t="shared" si="56"/>
        <v>89.803669999999983</v>
      </c>
      <c r="T87" s="46">
        <f t="shared" si="57"/>
        <v>66.326449999999994</v>
      </c>
      <c r="U87" s="94">
        <f t="shared" si="58"/>
        <v>82.269679999999994</v>
      </c>
      <c r="V87" s="95">
        <f t="shared" si="59"/>
        <v>63.217839999999995</v>
      </c>
      <c r="W87" s="96">
        <v>6.0658199510590309</v>
      </c>
      <c r="X87" s="96">
        <v>6.3419695709543289</v>
      </c>
      <c r="Y87" s="96">
        <v>5.8574734589628008</v>
      </c>
      <c r="Z87" s="96">
        <v>5.6842061130579786</v>
      </c>
      <c r="AA87" s="96">
        <v>5.261575281127433</v>
      </c>
      <c r="AB87" s="96">
        <v>5.9732958226407522</v>
      </c>
      <c r="AC87" s="96">
        <v>5.7702588460957891</v>
      </c>
      <c r="AD87" s="96">
        <v>5.4217806638606074</v>
      </c>
      <c r="AE87" s="96">
        <v>5.4246825244177188</v>
      </c>
      <c r="AF87" s="96">
        <f t="shared" si="60"/>
        <v>6.0800504838098268</v>
      </c>
      <c r="AG87" s="96">
        <f t="shared" si="61"/>
        <v>5.8570680758645004</v>
      </c>
      <c r="AH87" s="96">
        <f t="shared" si="62"/>
        <v>5.8011141347356663</v>
      </c>
      <c r="AI87" s="96">
        <f t="shared" si="63"/>
        <v>5.7721914199562336</v>
      </c>
      <c r="AJ87" s="96">
        <f t="shared" si="64"/>
        <v>5.7883735533416463</v>
      </c>
      <c r="AK87" s="127"/>
      <c r="AL87" s="13"/>
      <c r="AM87" s="13"/>
      <c r="AN87" s="13"/>
      <c r="AO87" s="13"/>
      <c r="AP87" s="13"/>
      <c r="AQ87" s="13"/>
      <c r="AR87" s="8">
        <f t="shared" si="65"/>
        <v>5.8964801972718659</v>
      </c>
      <c r="AS87" s="8">
        <f t="shared" si="66"/>
        <v>5.542299709178379</v>
      </c>
      <c r="AT87" s="8">
        <f t="shared" si="67"/>
        <v>6.1199755040234765</v>
      </c>
      <c r="AU87" s="8">
        <f t="shared" si="68"/>
        <v>5.7523716363502899</v>
      </c>
      <c r="AV87" s="8">
        <f t="shared" si="51"/>
        <v>5.827781761706003</v>
      </c>
      <c r="AW87" s="8"/>
      <c r="AX87" s="8">
        <f t="shared" si="69"/>
        <v>5.7881555037219972</v>
      </c>
      <c r="AY87" s="8">
        <f t="shared" si="70"/>
        <v>5.8865586464695978</v>
      </c>
      <c r="AZ87" s="8">
        <f t="shared" si="71"/>
        <v>5.9769680463361263</v>
      </c>
      <c r="BA87" s="8">
        <v>5.7799842095342671</v>
      </c>
      <c r="BB87" s="8">
        <f t="shared" si="72"/>
        <v>5.4133106887257236</v>
      </c>
      <c r="BC87" s="8">
        <v>5.683350637650717</v>
      </c>
      <c r="BD87" s="8">
        <f t="shared" si="73"/>
        <v>5.7703006660552267</v>
      </c>
      <c r="BE87" s="5"/>
      <c r="BF87" s="60">
        <f t="shared" si="74"/>
        <v>73.035121000000004</v>
      </c>
      <c r="BG87" s="62">
        <f t="shared" si="75"/>
        <v>76.210965399999992</v>
      </c>
      <c r="BH87" s="62">
        <f t="shared" si="76"/>
        <v>68.27777979999999</v>
      </c>
      <c r="BI87" s="62">
        <f t="shared" si="77"/>
        <v>77.053215099999989</v>
      </c>
      <c r="BJ87" s="62">
        <f t="shared" si="78"/>
        <v>79.060965399999986</v>
      </c>
      <c r="BK87" s="62">
        <f t="shared" si="79"/>
        <v>77.0193637</v>
      </c>
      <c r="BL87" s="62">
        <f t="shared" si="80"/>
        <v>74.077388799999994</v>
      </c>
      <c r="BM87" s="62">
        <f t="shared" si="81"/>
        <v>78.345965399999983</v>
      </c>
      <c r="BN87" s="63">
        <f t="shared" si="82"/>
        <v>79.708465399999994</v>
      </c>
      <c r="BO87" s="50"/>
      <c r="BP87" s="104"/>
      <c r="BX87" s="53">
        <f t="shared" si="46"/>
        <v>2021</v>
      </c>
      <c r="BY87" s="97">
        <f t="shared" si="83"/>
        <v>44378</v>
      </c>
      <c r="BZ87" s="56">
        <f t="shared" si="47"/>
        <v>6.0600273062689585</v>
      </c>
      <c r="CA87" s="56">
        <f t="shared" si="48"/>
        <v>5.4133106887257236</v>
      </c>
      <c r="CB87" s="56">
        <v>5.776667883003654</v>
      </c>
      <c r="CC87" s="56">
        <v>5.680099196434675</v>
      </c>
      <c r="CD87" s="56">
        <v>5.776667883003654</v>
      </c>
      <c r="CE87" s="56">
        <f t="shared" si="49"/>
        <v>5.4455004280864454</v>
      </c>
      <c r="CF87" s="1"/>
      <c r="CG87" s="98">
        <v>4.4999999999999929</v>
      </c>
      <c r="CH87" s="99">
        <v>-1</v>
      </c>
      <c r="CI87" s="99">
        <v>4.9999999999999929</v>
      </c>
      <c r="CJ87" s="99">
        <v>0</v>
      </c>
      <c r="CK87" s="99">
        <v>4.2499999999999929</v>
      </c>
      <c r="CL87" s="99">
        <v>2.5</v>
      </c>
      <c r="CM87" s="99">
        <v>-0.55924999999999869</v>
      </c>
      <c r="CN87" s="100">
        <v>3.1652099999999947</v>
      </c>
      <c r="CO87" s="13"/>
      <c r="CP87" s="101">
        <v>1.0696393415155194</v>
      </c>
      <c r="CQ87" s="102">
        <v>1.0304109244753488</v>
      </c>
      <c r="CR87" s="102">
        <v>1.0205671679302977</v>
      </c>
      <c r="CS87" s="102">
        <v>0.92564822184057294</v>
      </c>
      <c r="CT87" s="102">
        <v>1.0646301976823449</v>
      </c>
      <c r="CU87" s="103">
        <v>1.0031393231619261</v>
      </c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</row>
    <row r="88" spans="1:143" ht="12.75" x14ac:dyDescent="0.2">
      <c r="A88" s="3">
        <f t="shared" si="45"/>
        <v>2021</v>
      </c>
      <c r="B88" s="43">
        <v>44409</v>
      </c>
      <c r="C88" s="43">
        <v>44439</v>
      </c>
      <c r="D88" s="44">
        <f t="shared" si="50"/>
        <v>44409</v>
      </c>
      <c r="E88" s="94">
        <v>85.876530000000002</v>
      </c>
      <c r="F88" s="46">
        <v>63.02319</v>
      </c>
      <c r="G88" s="94">
        <v>85.492840000000001</v>
      </c>
      <c r="H88" s="46">
        <v>65.031419999999997</v>
      </c>
      <c r="I88" s="94">
        <v>80.554150000000007</v>
      </c>
      <c r="J88" s="46">
        <v>58.70637</v>
      </c>
      <c r="K88" s="94">
        <v>86.750529999999998</v>
      </c>
      <c r="L88" s="46">
        <v>65.926519999999996</v>
      </c>
      <c r="M88" s="94">
        <v>86.753039999999999</v>
      </c>
      <c r="N88" s="46">
        <v>66.169380000000004</v>
      </c>
      <c r="O88" s="94">
        <f t="shared" si="52"/>
        <v>88.992840000000001</v>
      </c>
      <c r="P88" s="46">
        <f t="shared" si="53"/>
        <v>64.031419999999997</v>
      </c>
      <c r="Q88" s="94">
        <f t="shared" si="54"/>
        <v>89.742840000000001</v>
      </c>
      <c r="R88" s="46">
        <f t="shared" si="55"/>
        <v>65.031419999999997</v>
      </c>
      <c r="S88" s="94">
        <f t="shared" si="56"/>
        <v>89.242840000000001</v>
      </c>
      <c r="T88" s="46">
        <f t="shared" si="57"/>
        <v>67.531419999999997</v>
      </c>
      <c r="U88" s="94">
        <f t="shared" si="58"/>
        <v>82.470179999999999</v>
      </c>
      <c r="V88" s="95">
        <f t="shared" si="59"/>
        <v>62.08005</v>
      </c>
      <c r="W88" s="96">
        <v>6.1006647295512835</v>
      </c>
      <c r="X88" s="96">
        <v>6.418276083678526</v>
      </c>
      <c r="Y88" s="96">
        <v>5.8949398929063328</v>
      </c>
      <c r="Z88" s="96">
        <v>5.7133385089443074</v>
      </c>
      <c r="AA88" s="96">
        <v>5.2910534432197132</v>
      </c>
      <c r="AB88" s="96">
        <v>6.0044295735669655</v>
      </c>
      <c r="AC88" s="96">
        <v>5.7995979429899229</v>
      </c>
      <c r="AD88" s="96">
        <v>5.5020230856833257</v>
      </c>
      <c r="AE88" s="96">
        <v>5.4524123744622068</v>
      </c>
      <c r="AF88" s="96">
        <f t="shared" si="60"/>
        <v>6.1100485636461448</v>
      </c>
      <c r="AG88" s="96">
        <f t="shared" si="61"/>
        <v>5.8866538162008526</v>
      </c>
      <c r="AH88" s="96">
        <f t="shared" si="62"/>
        <v>5.8303887919507869</v>
      </c>
      <c r="AI88" s="96">
        <f t="shared" si="63"/>
        <v>5.85902547624252</v>
      </c>
      <c r="AJ88" s="96">
        <f t="shared" si="64"/>
        <v>5.8173953998526162</v>
      </c>
      <c r="AK88" s="127"/>
      <c r="AL88" s="13"/>
      <c r="AM88" s="13"/>
      <c r="AN88" s="13"/>
      <c r="AO88" s="13"/>
      <c r="AP88" s="13"/>
      <c r="AQ88" s="13"/>
      <c r="AR88" s="8">
        <f t="shared" si="65"/>
        <v>5.9262993830571427</v>
      </c>
      <c r="AS88" s="8">
        <f t="shared" si="66"/>
        <v>5.6238551739844755</v>
      </c>
      <c r="AT88" s="8">
        <f t="shared" si="67"/>
        <v>6.1509248318211149</v>
      </c>
      <c r="AU88" s="8">
        <f t="shared" si="68"/>
        <v>5.837018039244998</v>
      </c>
      <c r="AV88" s="8">
        <f t="shared" si="51"/>
        <v>5.8845243570269332</v>
      </c>
      <c r="AW88" s="8"/>
      <c r="AX88" s="8">
        <f t="shared" si="69"/>
        <v>5.817797746178579</v>
      </c>
      <c r="AY88" s="8">
        <f t="shared" si="70"/>
        <v>5.9163294195737413</v>
      </c>
      <c r="AZ88" s="8">
        <f t="shared" si="71"/>
        <v>6.0081125346361253</v>
      </c>
      <c r="BA88" s="8">
        <v>5.8097310214450628</v>
      </c>
      <c r="BB88" s="8">
        <f t="shared" si="72"/>
        <v>5.4435168185466889</v>
      </c>
      <c r="BC88" s="8">
        <v>5.7126083731298491</v>
      </c>
      <c r="BD88" s="8">
        <f t="shared" si="73"/>
        <v>5.7995647503207506</v>
      </c>
      <c r="BE88" s="5"/>
      <c r="BF88" s="60">
        <f t="shared" si="74"/>
        <v>76.049593799999997</v>
      </c>
      <c r="BG88" s="62">
        <f t="shared" si="75"/>
        <v>76.69442939999999</v>
      </c>
      <c r="BH88" s="62">
        <f t="shared" si="76"/>
        <v>71.159604599999994</v>
      </c>
      <c r="BI88" s="62">
        <f t="shared" si="77"/>
        <v>77.902066200000007</v>
      </c>
      <c r="BJ88" s="62">
        <f t="shared" si="78"/>
        <v>79.116929400000004</v>
      </c>
      <c r="BK88" s="62">
        <f t="shared" si="79"/>
        <v>77.796205700000002</v>
      </c>
      <c r="BL88" s="62">
        <f t="shared" si="80"/>
        <v>73.702424100000002</v>
      </c>
      <c r="BM88" s="62">
        <f t="shared" si="81"/>
        <v>78.259429399999988</v>
      </c>
      <c r="BN88" s="63">
        <f t="shared" si="82"/>
        <v>79.906929399999996</v>
      </c>
      <c r="BO88" s="50"/>
      <c r="BP88" s="104"/>
      <c r="BX88" s="53">
        <f t="shared" si="46"/>
        <v>2021</v>
      </c>
      <c r="BY88" s="97">
        <f t="shared" si="83"/>
        <v>44409</v>
      </c>
      <c r="BZ88" s="56">
        <f t="shared" si="47"/>
        <v>6.0985769862190891</v>
      </c>
      <c r="CA88" s="56">
        <f t="shared" si="48"/>
        <v>5.4435168185466889</v>
      </c>
      <c r="CB88" s="56">
        <v>5.8064146949144506</v>
      </c>
      <c r="CC88" s="56">
        <v>5.709356985302958</v>
      </c>
      <c r="CD88" s="56">
        <v>5.8064146949144506</v>
      </c>
      <c r="CE88" s="56">
        <f t="shared" si="49"/>
        <v>5.4757530574914952</v>
      </c>
      <c r="CF88" s="1"/>
      <c r="CG88" s="98">
        <v>3.4999999999999929</v>
      </c>
      <c r="CH88" s="99">
        <v>-1</v>
      </c>
      <c r="CI88" s="99">
        <v>4.2499999999999929</v>
      </c>
      <c r="CJ88" s="99">
        <v>0</v>
      </c>
      <c r="CK88" s="99">
        <v>3.7499999999999929</v>
      </c>
      <c r="CL88" s="99">
        <v>2.5</v>
      </c>
      <c r="CM88" s="99">
        <v>-3.4063500000000033</v>
      </c>
      <c r="CN88" s="100">
        <v>-0.94313999999999965</v>
      </c>
      <c r="CO88" s="13"/>
      <c r="CP88" s="101">
        <v>1.0694357693108474</v>
      </c>
      <c r="CQ88" s="102">
        <v>1.0303352071621903</v>
      </c>
      <c r="CR88" s="102">
        <v>1.0204871955028108</v>
      </c>
      <c r="CS88" s="102">
        <v>0.92608786175307112</v>
      </c>
      <c r="CT88" s="102">
        <v>1.0648856584204711</v>
      </c>
      <c r="CU88" s="103">
        <v>1.0030687397708673</v>
      </c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</row>
    <row r="89" spans="1:143" ht="12.75" x14ac:dyDescent="0.2">
      <c r="A89" s="3">
        <f t="shared" si="45"/>
        <v>2021</v>
      </c>
      <c r="B89" s="43">
        <v>44440</v>
      </c>
      <c r="C89" s="43">
        <v>44469</v>
      </c>
      <c r="D89" s="44">
        <f t="shared" si="50"/>
        <v>44440</v>
      </c>
      <c r="E89" s="94">
        <v>75.718019999999996</v>
      </c>
      <c r="F89" s="46">
        <v>62.40222</v>
      </c>
      <c r="G89" s="94">
        <v>72.72551</v>
      </c>
      <c r="H89" s="46">
        <v>61.647480000000002</v>
      </c>
      <c r="I89" s="94">
        <v>71.40822</v>
      </c>
      <c r="J89" s="46">
        <v>58.297840000000001</v>
      </c>
      <c r="K89" s="94">
        <v>76.133989999999997</v>
      </c>
      <c r="L89" s="46">
        <v>63.816400000000002</v>
      </c>
      <c r="M89" s="94">
        <v>76.033940000000001</v>
      </c>
      <c r="N89" s="46">
        <v>63.645189999999999</v>
      </c>
      <c r="O89" s="94">
        <f t="shared" si="52"/>
        <v>74.72551</v>
      </c>
      <c r="P89" s="46">
        <f t="shared" si="53"/>
        <v>59.147480000000002</v>
      </c>
      <c r="Q89" s="94">
        <f t="shared" si="54"/>
        <v>73.72551</v>
      </c>
      <c r="R89" s="46">
        <f t="shared" si="55"/>
        <v>58.647480000000002</v>
      </c>
      <c r="S89" s="94">
        <f t="shared" si="56"/>
        <v>75.97551</v>
      </c>
      <c r="T89" s="46">
        <f t="shared" si="57"/>
        <v>63.897480000000002</v>
      </c>
      <c r="U89" s="94">
        <f t="shared" si="58"/>
        <v>71.780479999999997</v>
      </c>
      <c r="V89" s="95">
        <f t="shared" si="59"/>
        <v>60.299849999999999</v>
      </c>
      <c r="W89" s="96">
        <v>6.0461379063695793</v>
      </c>
      <c r="X89" s="96">
        <v>6.3874876228326656</v>
      </c>
      <c r="Y89" s="96">
        <v>5.8829708196144122</v>
      </c>
      <c r="Z89" s="96">
        <v>5.7504966973868994</v>
      </c>
      <c r="AA89" s="96">
        <v>5.3271135902727389</v>
      </c>
      <c r="AB89" s="96">
        <v>6.0397992040698369</v>
      </c>
      <c r="AC89" s="96">
        <v>5.8364718443657226</v>
      </c>
      <c r="AD89" s="96">
        <v>5.5642551949465826</v>
      </c>
      <c r="AE89" s="96">
        <v>5.4881161837331049</v>
      </c>
      <c r="AF89" s="96">
        <f t="shared" si="60"/>
        <v>6.1481190295329871</v>
      </c>
      <c r="AG89" s="96">
        <f t="shared" si="61"/>
        <v>5.9242626655743171</v>
      </c>
      <c r="AH89" s="96">
        <f t="shared" si="62"/>
        <v>5.8678513389081202</v>
      </c>
      <c r="AI89" s="96">
        <f t="shared" si="63"/>
        <v>5.9215658238357491</v>
      </c>
      <c r="AJ89" s="96">
        <f t="shared" si="64"/>
        <v>5.8543109261298207</v>
      </c>
      <c r="AK89" s="127"/>
      <c r="AL89" s="13"/>
      <c r="AM89" s="13"/>
      <c r="AN89" s="13"/>
      <c r="AO89" s="13"/>
      <c r="AP89" s="13"/>
      <c r="AQ89" s="13"/>
      <c r="AR89" s="8">
        <f t="shared" si="65"/>
        <v>5.9637766687323124</v>
      </c>
      <c r="AS89" s="8">
        <f t="shared" si="66"/>
        <v>5.6871056153537776</v>
      </c>
      <c r="AT89" s="8">
        <f t="shared" si="67"/>
        <v>6.1898225001772804</v>
      </c>
      <c r="AU89" s="8">
        <f t="shared" si="68"/>
        <v>5.9026656614631205</v>
      </c>
      <c r="AV89" s="8">
        <f t="shared" si="51"/>
        <v>5.9358426114316236</v>
      </c>
      <c r="AW89" s="8"/>
      <c r="AX89" s="8">
        <f t="shared" si="69"/>
        <v>5.8556062407274112</v>
      </c>
      <c r="AY89" s="8">
        <f t="shared" si="70"/>
        <v>5.9537458593259478</v>
      </c>
      <c r="AZ89" s="8">
        <f t="shared" si="71"/>
        <v>6.0434943633782741</v>
      </c>
      <c r="BA89" s="8">
        <v>5.8475844162979778</v>
      </c>
      <c r="BB89" s="8">
        <f t="shared" si="72"/>
        <v>5.4804674764553125</v>
      </c>
      <c r="BC89" s="8">
        <v>5.7498394087418285</v>
      </c>
      <c r="BD89" s="8">
        <f t="shared" si="73"/>
        <v>5.836890906465996</v>
      </c>
      <c r="BE89" s="5"/>
      <c r="BF89" s="60">
        <f t="shared" si="74"/>
        <v>69.992225999999988</v>
      </c>
      <c r="BG89" s="62">
        <f t="shared" si="75"/>
        <v>67.961957100000006</v>
      </c>
      <c r="BH89" s="62">
        <f t="shared" si="76"/>
        <v>65.770756599999999</v>
      </c>
      <c r="BI89" s="62">
        <f t="shared" si="77"/>
        <v>70.706777500000001</v>
      </c>
      <c r="BJ89" s="62">
        <f t="shared" si="78"/>
        <v>67.241957099999993</v>
      </c>
      <c r="BK89" s="62">
        <f t="shared" si="79"/>
        <v>70.837426300000004</v>
      </c>
      <c r="BL89" s="62">
        <f t="shared" si="80"/>
        <v>66.843809099999987</v>
      </c>
      <c r="BM89" s="62">
        <f t="shared" si="81"/>
        <v>68.026957100000004</v>
      </c>
      <c r="BN89" s="63">
        <f t="shared" si="82"/>
        <v>70.7819571</v>
      </c>
      <c r="BO89" s="50"/>
      <c r="BP89" s="104"/>
      <c r="BX89" s="53">
        <f t="shared" si="46"/>
        <v>2021</v>
      </c>
      <c r="BY89" s="97">
        <f t="shared" si="83"/>
        <v>44440</v>
      </c>
      <c r="BZ89" s="56">
        <f t="shared" si="47"/>
        <v>6.0862618578191299</v>
      </c>
      <c r="CA89" s="56">
        <f t="shared" si="48"/>
        <v>5.4804674764553125</v>
      </c>
      <c r="CB89" s="56">
        <v>5.8442680897673647</v>
      </c>
      <c r="CC89" s="56">
        <v>5.7465880888536685</v>
      </c>
      <c r="CD89" s="56">
        <v>5.8442680897673647</v>
      </c>
      <c r="CE89" s="56">
        <f t="shared" si="49"/>
        <v>5.5127605975705443</v>
      </c>
      <c r="CF89" s="1"/>
      <c r="CG89" s="98">
        <v>2</v>
      </c>
      <c r="CH89" s="99">
        <v>-2.5</v>
      </c>
      <c r="CI89" s="99">
        <v>1</v>
      </c>
      <c r="CJ89" s="99">
        <v>-3</v>
      </c>
      <c r="CK89" s="99">
        <v>3.25</v>
      </c>
      <c r="CL89" s="99">
        <v>2.25</v>
      </c>
      <c r="CM89" s="99">
        <v>-3.9375399999999985</v>
      </c>
      <c r="CN89" s="100">
        <v>-2.1023700000000005</v>
      </c>
      <c r="CO89" s="13"/>
      <c r="CP89" s="101">
        <v>1.0691457369807329</v>
      </c>
      <c r="CQ89" s="102">
        <v>1.0302175581226538</v>
      </c>
      <c r="CR89" s="102">
        <v>1.0204077400087106</v>
      </c>
      <c r="CS89" s="102">
        <v>0.92637451521247705</v>
      </c>
      <c r="CT89" s="102">
        <v>1.0642153561205592</v>
      </c>
      <c r="CU89" s="103">
        <v>1.0030564838210123</v>
      </c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</row>
    <row r="90" spans="1:143" ht="12.75" x14ac:dyDescent="0.2">
      <c r="A90" s="3">
        <f t="shared" si="45"/>
        <v>2021</v>
      </c>
      <c r="B90" s="43">
        <v>44470</v>
      </c>
      <c r="C90" s="43">
        <v>44500</v>
      </c>
      <c r="D90" s="44">
        <f t="shared" si="50"/>
        <v>44470</v>
      </c>
      <c r="E90" s="94">
        <v>73.257260000000002</v>
      </c>
      <c r="F90" s="46">
        <v>61.989780000000003</v>
      </c>
      <c r="G90" s="94">
        <v>65.697130000000001</v>
      </c>
      <c r="H90" s="46">
        <v>61.034260000000003</v>
      </c>
      <c r="I90" s="94">
        <v>69.574070000000006</v>
      </c>
      <c r="J90" s="46">
        <v>57.772950000000002</v>
      </c>
      <c r="K90" s="94">
        <v>72.24409</v>
      </c>
      <c r="L90" s="46">
        <v>64.106430000000003</v>
      </c>
      <c r="M90" s="94">
        <v>70.513620000000003</v>
      </c>
      <c r="N90" s="46">
        <v>63.79354</v>
      </c>
      <c r="O90" s="94">
        <f t="shared" si="52"/>
        <v>65.947130000000001</v>
      </c>
      <c r="P90" s="46">
        <f t="shared" si="53"/>
        <v>60.034260000000003</v>
      </c>
      <c r="Q90" s="94">
        <f t="shared" si="54"/>
        <v>65.197130000000001</v>
      </c>
      <c r="R90" s="46">
        <f t="shared" si="55"/>
        <v>60.034260000000003</v>
      </c>
      <c r="S90" s="94">
        <f t="shared" si="56"/>
        <v>68.697130000000001</v>
      </c>
      <c r="T90" s="46">
        <f t="shared" si="57"/>
        <v>62.034260000000003</v>
      </c>
      <c r="U90" s="94">
        <f t="shared" si="58"/>
        <v>70.314520000000002</v>
      </c>
      <c r="V90" s="95">
        <f t="shared" si="59"/>
        <v>59.628350000000005</v>
      </c>
      <c r="W90" s="96">
        <v>6.0872267174775203</v>
      </c>
      <c r="X90" s="96">
        <v>6.4258417801268832</v>
      </c>
      <c r="Y90" s="96">
        <v>5.9111865972638853</v>
      </c>
      <c r="Z90" s="96">
        <v>5.8277346766784186</v>
      </c>
      <c r="AA90" s="96">
        <v>5.4021775831433283</v>
      </c>
      <c r="AB90" s="96">
        <v>6.1194614171189778</v>
      </c>
      <c r="AC90" s="96">
        <v>5.9148121176799977</v>
      </c>
      <c r="AD90" s="96">
        <v>5.9842371239614591</v>
      </c>
      <c r="AE90" s="96">
        <v>5.5348029788267317</v>
      </c>
      <c r="AF90" s="96">
        <f t="shared" si="60"/>
        <v>6.2288372217399424</v>
      </c>
      <c r="AG90" s="96">
        <f t="shared" si="61"/>
        <v>6.0031121493099215</v>
      </c>
      <c r="AH90" s="96">
        <f t="shared" si="62"/>
        <v>5.945931660967319</v>
      </c>
      <c r="AI90" s="96">
        <f t="shared" si="63"/>
        <v>6.3679525268187058</v>
      </c>
      <c r="AJ90" s="96">
        <f t="shared" si="64"/>
        <v>5.9327626258670252</v>
      </c>
      <c r="AK90" s="127"/>
      <c r="AL90" s="13"/>
      <c r="AM90" s="13"/>
      <c r="AN90" s="13"/>
      <c r="AO90" s="13"/>
      <c r="AP90" s="13"/>
      <c r="AQ90" s="13"/>
      <c r="AR90" s="8">
        <f t="shared" si="65"/>
        <v>6.0433988593149683</v>
      </c>
      <c r="AS90" s="8">
        <f t="shared" si="66"/>
        <v>6.1139598983244827</v>
      </c>
      <c r="AT90" s="8">
        <f t="shared" si="67"/>
        <v>6.2724623580880028</v>
      </c>
      <c r="AU90" s="8">
        <f t="shared" si="68"/>
        <v>6.3456976483394785</v>
      </c>
      <c r="AV90" s="8">
        <f t="shared" si="51"/>
        <v>6.1938796910167326</v>
      </c>
      <c r="AW90" s="8"/>
      <c r="AX90" s="8">
        <f t="shared" si="69"/>
        <v>5.9341959632462551</v>
      </c>
      <c r="AY90" s="8">
        <f t="shared" si="70"/>
        <v>6.0332387799898495</v>
      </c>
      <c r="AZ90" s="8">
        <f t="shared" si="71"/>
        <v>6.123184050243859</v>
      </c>
      <c r="BA90" s="8">
        <v>5.9262737032197075</v>
      </c>
      <c r="BB90" s="8">
        <f t="shared" si="72"/>
        <v>5.5573851861290384</v>
      </c>
      <c r="BC90" s="8">
        <v>5.8272349410328683</v>
      </c>
      <c r="BD90" s="8">
        <f t="shared" si="73"/>
        <v>5.9144780278035345</v>
      </c>
      <c r="BE90" s="5"/>
      <c r="BF90" s="60">
        <f t="shared" si="74"/>
        <v>68.412243599999996</v>
      </c>
      <c r="BG90" s="62">
        <f t="shared" si="75"/>
        <v>63.692095899999998</v>
      </c>
      <c r="BH90" s="62">
        <f t="shared" si="76"/>
        <v>64.499588399999993</v>
      </c>
      <c r="BI90" s="62">
        <f t="shared" si="77"/>
        <v>67.623985599999997</v>
      </c>
      <c r="BJ90" s="62">
        <f t="shared" si="78"/>
        <v>62.977095899999995</v>
      </c>
      <c r="BK90" s="62">
        <f t="shared" si="79"/>
        <v>68.744896199999999</v>
      </c>
      <c r="BL90" s="62">
        <f t="shared" si="80"/>
        <v>65.7194669</v>
      </c>
      <c r="BM90" s="62">
        <f t="shared" si="81"/>
        <v>63.404595900000004</v>
      </c>
      <c r="BN90" s="63">
        <f t="shared" si="82"/>
        <v>65.832095899999999</v>
      </c>
      <c r="BO90" s="50"/>
      <c r="BP90" s="104"/>
      <c r="BX90" s="53">
        <f t="shared" si="46"/>
        <v>2021</v>
      </c>
      <c r="BY90" s="97">
        <f t="shared" si="83"/>
        <v>44470</v>
      </c>
      <c r="BZ90" s="56">
        <f t="shared" si="47"/>
        <v>6.1152934224342888</v>
      </c>
      <c r="CA90" s="56">
        <f t="shared" si="48"/>
        <v>5.5573851861290384</v>
      </c>
      <c r="CB90" s="56">
        <v>5.9229573766890953</v>
      </c>
      <c r="CC90" s="56">
        <v>5.8239837623751116</v>
      </c>
      <c r="CD90" s="56">
        <v>5.9229573766890953</v>
      </c>
      <c r="CE90" s="56">
        <f t="shared" si="49"/>
        <v>5.5897967150485712</v>
      </c>
      <c r="CF90" s="1"/>
      <c r="CG90" s="98">
        <v>0.25</v>
      </c>
      <c r="CH90" s="99">
        <v>-1</v>
      </c>
      <c r="CI90" s="99">
        <v>-0.5</v>
      </c>
      <c r="CJ90" s="99">
        <v>-1</v>
      </c>
      <c r="CK90" s="99">
        <v>3</v>
      </c>
      <c r="CL90" s="99">
        <v>1</v>
      </c>
      <c r="CM90" s="99">
        <v>-2.9427400000000006</v>
      </c>
      <c r="CN90" s="100">
        <v>-2.3614299999999986</v>
      </c>
      <c r="CO90" s="13"/>
      <c r="CP90" s="101">
        <v>1.0688264938804894</v>
      </c>
      <c r="CQ90" s="102">
        <v>1.0300935925125989</v>
      </c>
      <c r="CR90" s="102">
        <v>1.0202818060269463</v>
      </c>
      <c r="CS90" s="102">
        <v>0.92697727038979727</v>
      </c>
      <c r="CT90" s="102">
        <v>1.0641210224308815</v>
      </c>
      <c r="CU90" s="103">
        <v>1.0030348399627727</v>
      </c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</row>
    <row r="91" spans="1:143" ht="12.75" x14ac:dyDescent="0.2">
      <c r="A91" s="3">
        <f t="shared" si="45"/>
        <v>2021</v>
      </c>
      <c r="B91" s="43">
        <v>44501</v>
      </c>
      <c r="C91" s="43">
        <v>44530</v>
      </c>
      <c r="D91" s="44">
        <f t="shared" si="50"/>
        <v>44501</v>
      </c>
      <c r="E91" s="94">
        <v>81.689449999999994</v>
      </c>
      <c r="F91" s="46">
        <v>67.727760000000004</v>
      </c>
      <c r="G91" s="94">
        <v>64.509190000000004</v>
      </c>
      <c r="H91" s="46">
        <v>62.018920000000001</v>
      </c>
      <c r="I91" s="94">
        <v>77.854060000000004</v>
      </c>
      <c r="J91" s="46">
        <v>63.598950000000002</v>
      </c>
      <c r="K91" s="94">
        <v>75.03237</v>
      </c>
      <c r="L91" s="46">
        <v>66.847269999999995</v>
      </c>
      <c r="M91" s="94">
        <v>73.377170000000007</v>
      </c>
      <c r="N91" s="46">
        <v>66.642619999999994</v>
      </c>
      <c r="O91" s="94">
        <f t="shared" si="52"/>
        <v>63.759190000000004</v>
      </c>
      <c r="P91" s="46">
        <f t="shared" si="53"/>
        <v>61.018920000000001</v>
      </c>
      <c r="Q91" s="94">
        <f t="shared" si="54"/>
        <v>64.009190000000004</v>
      </c>
      <c r="R91" s="46">
        <f t="shared" si="55"/>
        <v>61.518920000000001</v>
      </c>
      <c r="S91" s="94">
        <f t="shared" si="56"/>
        <v>67.259190000000004</v>
      </c>
      <c r="T91" s="46">
        <f t="shared" si="57"/>
        <v>62.518920000000001</v>
      </c>
      <c r="U91" s="94">
        <f t="shared" si="58"/>
        <v>79.959119999999999</v>
      </c>
      <c r="V91" s="95">
        <f t="shared" si="59"/>
        <v>64.626239999999996</v>
      </c>
      <c r="W91" s="96">
        <v>6.3874858903048555</v>
      </c>
      <c r="X91" s="96">
        <v>6.5793552441818326</v>
      </c>
      <c r="Y91" s="96">
        <v>6.2053670370594132</v>
      </c>
      <c r="Z91" s="96">
        <v>6.4909779040293136</v>
      </c>
      <c r="AA91" s="96">
        <v>6.3096783326577803</v>
      </c>
      <c r="AB91" s="96">
        <v>6.7056554002897357</v>
      </c>
      <c r="AC91" s="96">
        <v>6.582785550956725</v>
      </c>
      <c r="AD91" s="96">
        <v>6.8619494391969518</v>
      </c>
      <c r="AE91" s="96">
        <v>5.7807372396477534</v>
      </c>
      <c r="AF91" s="96">
        <f t="shared" si="60"/>
        <v>6.8693274470352819</v>
      </c>
      <c r="AG91" s="96">
        <f t="shared" si="61"/>
        <v>6.6563004506737311</v>
      </c>
      <c r="AH91" s="96">
        <f t="shared" si="62"/>
        <v>6.6025904526549137</v>
      </c>
      <c r="AI91" s="96">
        <f t="shared" si="63"/>
        <v>7.2336128719484627</v>
      </c>
      <c r="AJ91" s="96">
        <f t="shared" si="64"/>
        <v>6.5997824496492488</v>
      </c>
      <c r="AK91" s="127"/>
      <c r="AL91" s="13"/>
      <c r="AM91" s="13"/>
      <c r="AN91" s="13"/>
      <c r="AO91" s="13"/>
      <c r="AP91" s="13"/>
      <c r="AQ91" s="13"/>
      <c r="AR91" s="8">
        <f t="shared" si="65"/>
        <v>6.7223026435173541</v>
      </c>
      <c r="AS91" s="8">
        <f t="shared" si="66"/>
        <v>7.006034616522971</v>
      </c>
      <c r="AT91" s="8">
        <f t="shared" si="67"/>
        <v>6.9770964789402079</v>
      </c>
      <c r="AU91" s="8">
        <f t="shared" si="68"/>
        <v>7.2715818449208385</v>
      </c>
      <c r="AV91" s="8">
        <f t="shared" si="51"/>
        <v>6.9942538959753424</v>
      </c>
      <c r="AW91" s="8"/>
      <c r="AX91" s="8">
        <f t="shared" si="69"/>
        <v>6.6090466219264492</v>
      </c>
      <c r="AY91" s="8">
        <f t="shared" si="70"/>
        <v>6.7110403358262039</v>
      </c>
      <c r="AZ91" s="8">
        <f t="shared" si="71"/>
        <v>6.7095801993509827</v>
      </c>
      <c r="BA91" s="8">
        <v>6.6043918955182361</v>
      </c>
      <c r="BB91" s="8">
        <f t="shared" si="72"/>
        <v>6.4872968056745375</v>
      </c>
      <c r="BC91" s="8">
        <v>6.494203984752704</v>
      </c>
      <c r="BD91" s="8">
        <f t="shared" si="73"/>
        <v>6.5807193410641016</v>
      </c>
      <c r="BE91" s="5"/>
      <c r="BF91" s="60">
        <f t="shared" si="74"/>
        <v>75.685923299999999</v>
      </c>
      <c r="BG91" s="62">
        <f t="shared" si="75"/>
        <v>63.438373899999995</v>
      </c>
      <c r="BH91" s="62">
        <f t="shared" si="76"/>
        <v>71.7243627</v>
      </c>
      <c r="BI91" s="62">
        <f t="shared" si="77"/>
        <v>70.481313499999999</v>
      </c>
      <c r="BJ91" s="62">
        <f t="shared" si="78"/>
        <v>62.938373900000002</v>
      </c>
      <c r="BK91" s="62">
        <f t="shared" si="79"/>
        <v>71.512777</v>
      </c>
      <c r="BL91" s="62">
        <f t="shared" si="80"/>
        <v>73.365981599999998</v>
      </c>
      <c r="BM91" s="62">
        <f t="shared" si="81"/>
        <v>62.5808739</v>
      </c>
      <c r="BN91" s="63">
        <f t="shared" si="82"/>
        <v>65.220873900000001</v>
      </c>
      <c r="BO91" s="50"/>
      <c r="BP91" s="104"/>
      <c r="BX91" s="53">
        <f t="shared" si="46"/>
        <v>2021</v>
      </c>
      <c r="BY91" s="97">
        <f t="shared" si="83"/>
        <v>44501</v>
      </c>
      <c r="BZ91" s="56">
        <f t="shared" si="47"/>
        <v>6.4179793364126079</v>
      </c>
      <c r="CA91" s="56">
        <f t="shared" si="48"/>
        <v>6.4872968056745375</v>
      </c>
      <c r="CB91" s="56">
        <v>6.6010755689876239</v>
      </c>
      <c r="CC91" s="56">
        <v>6.4909540231717537</v>
      </c>
      <c r="CD91" s="56">
        <v>6.6010755689876239</v>
      </c>
      <c r="CE91" s="56">
        <f t="shared" si="49"/>
        <v>6.5211398487867198</v>
      </c>
      <c r="CF91" s="1"/>
      <c r="CG91" s="98">
        <v>-0.75</v>
      </c>
      <c r="CH91" s="99">
        <v>-1</v>
      </c>
      <c r="CI91" s="99">
        <v>-0.5</v>
      </c>
      <c r="CJ91" s="99">
        <v>-0.5</v>
      </c>
      <c r="CK91" s="99">
        <v>2.75</v>
      </c>
      <c r="CL91" s="99">
        <v>0.5</v>
      </c>
      <c r="CM91" s="99">
        <v>-1.730329999999995</v>
      </c>
      <c r="CN91" s="100">
        <v>-3.1015200000000007</v>
      </c>
      <c r="CO91" s="13"/>
      <c r="CP91" s="101">
        <v>1.0582885273374765</v>
      </c>
      <c r="CQ91" s="102">
        <v>1.0254695901124224</v>
      </c>
      <c r="CR91" s="102">
        <v>1.0171950282801481</v>
      </c>
      <c r="CS91" s="102">
        <v>0.97206898959569865</v>
      </c>
      <c r="CT91" s="102">
        <v>1.0541629512203177</v>
      </c>
      <c r="CU91" s="103">
        <v>1.0025820222398181</v>
      </c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</row>
    <row r="92" spans="1:143" ht="12.75" x14ac:dyDescent="0.2">
      <c r="A92" s="3">
        <f t="shared" si="45"/>
        <v>2021</v>
      </c>
      <c r="B92" s="43">
        <v>44531</v>
      </c>
      <c r="C92" s="43">
        <v>44561</v>
      </c>
      <c r="D92" s="44">
        <f t="shared" si="50"/>
        <v>44531</v>
      </c>
      <c r="E92" s="94">
        <v>81.616619999999998</v>
      </c>
      <c r="F92" s="46">
        <v>67.119510000000005</v>
      </c>
      <c r="G92" s="94">
        <v>66.360690000000005</v>
      </c>
      <c r="H92" s="46">
        <v>64.315640000000002</v>
      </c>
      <c r="I92" s="94">
        <v>77.345179999999999</v>
      </c>
      <c r="J92" s="46">
        <v>62.984520000000003</v>
      </c>
      <c r="K92" s="94">
        <v>73.795140000000004</v>
      </c>
      <c r="L92" s="46">
        <v>68.294820000000001</v>
      </c>
      <c r="M92" s="94">
        <v>73.787210000000002</v>
      </c>
      <c r="N92" s="46">
        <v>68.294820000000001</v>
      </c>
      <c r="O92" s="94">
        <f t="shared" si="52"/>
        <v>65.860690000000005</v>
      </c>
      <c r="P92" s="46">
        <f t="shared" si="53"/>
        <v>63.815640000000002</v>
      </c>
      <c r="Q92" s="94">
        <f t="shared" si="54"/>
        <v>65.860690000000005</v>
      </c>
      <c r="R92" s="46">
        <f t="shared" si="55"/>
        <v>63.815640000000002</v>
      </c>
      <c r="S92" s="94">
        <f t="shared" si="56"/>
        <v>68.860690000000005</v>
      </c>
      <c r="T92" s="46">
        <f t="shared" si="57"/>
        <v>65.065640000000002</v>
      </c>
      <c r="U92" s="94">
        <f t="shared" si="58"/>
        <v>77.07513999999999</v>
      </c>
      <c r="V92" s="95">
        <f t="shared" si="59"/>
        <v>64.522639999999996</v>
      </c>
      <c r="W92" s="96">
        <v>6.6157299257747821</v>
      </c>
      <c r="X92" s="96">
        <v>6.8876146161945568</v>
      </c>
      <c r="Y92" s="96">
        <v>6.4473680335697798</v>
      </c>
      <c r="Z92" s="96">
        <v>6.6520105988235123</v>
      </c>
      <c r="AA92" s="96">
        <v>6.4735434036417212</v>
      </c>
      <c r="AB92" s="96">
        <v>6.741866873117865</v>
      </c>
      <c r="AC92" s="96">
        <v>6.7347861307325534</v>
      </c>
      <c r="AD92" s="96">
        <v>7.0203966169913024</v>
      </c>
      <c r="AE92" s="96">
        <v>5.8086395100933963</v>
      </c>
      <c r="AF92" s="96">
        <f t="shared" si="60"/>
        <v>7.0378396779308128</v>
      </c>
      <c r="AG92" s="96">
        <f t="shared" si="61"/>
        <v>6.8210728561004856</v>
      </c>
      <c r="AH92" s="96">
        <f t="shared" si="62"/>
        <v>6.7649831661862079</v>
      </c>
      <c r="AI92" s="96">
        <f t="shared" si="63"/>
        <v>7.4052062707988835</v>
      </c>
      <c r="AJ92" s="96">
        <f t="shared" si="64"/>
        <v>6.7517828653649286</v>
      </c>
      <c r="AK92" s="127"/>
      <c r="AL92" s="13"/>
      <c r="AM92" s="13"/>
      <c r="AN92" s="13"/>
      <c r="AO92" s="13"/>
      <c r="AP92" s="13"/>
      <c r="AQ92" s="13"/>
      <c r="AR92" s="8">
        <f t="shared" si="65"/>
        <v>6.8767904774189992</v>
      </c>
      <c r="AS92" s="8">
        <f t="shared" si="66"/>
        <v>7.1670745370376077</v>
      </c>
      <c r="AT92" s="8">
        <f t="shared" si="67"/>
        <v>7.137439375174818</v>
      </c>
      <c r="AU92" s="8">
        <f t="shared" si="68"/>
        <v>7.438725150724113</v>
      </c>
      <c r="AV92" s="8">
        <f t="shared" si="51"/>
        <v>7.1550073850888847</v>
      </c>
      <c r="AW92" s="8"/>
      <c r="AX92" s="8">
        <f t="shared" si="69"/>
        <v>6.7728975527304769</v>
      </c>
      <c r="AY92" s="8">
        <f t="shared" si="70"/>
        <v>6.8652773523415043</v>
      </c>
      <c r="AZ92" s="8">
        <f t="shared" si="71"/>
        <v>6.7458041607520451</v>
      </c>
      <c r="BA92" s="8">
        <v>6.7687109161714769</v>
      </c>
      <c r="BB92" s="8">
        <f t="shared" si="72"/>
        <v>6.6552085496892319</v>
      </c>
      <c r="BC92" s="8">
        <v>6.6558213861360658</v>
      </c>
      <c r="BD92" s="8">
        <f t="shared" si="73"/>
        <v>6.7424799586373805</v>
      </c>
      <c r="BE92" s="5"/>
      <c r="BF92" s="60">
        <f t="shared" si="74"/>
        <v>75.382862700000004</v>
      </c>
      <c r="BG92" s="62">
        <f t="shared" si="75"/>
        <v>65.4813185</v>
      </c>
      <c r="BH92" s="62">
        <f t="shared" si="76"/>
        <v>71.170096200000003</v>
      </c>
      <c r="BI92" s="62">
        <f t="shared" si="77"/>
        <v>71.425482299999999</v>
      </c>
      <c r="BJ92" s="62">
        <f t="shared" si="78"/>
        <v>64.9813185</v>
      </c>
      <c r="BK92" s="62">
        <f t="shared" si="79"/>
        <v>71.430002399999992</v>
      </c>
      <c r="BL92" s="62">
        <f t="shared" si="80"/>
        <v>71.677564999999987</v>
      </c>
      <c r="BM92" s="62">
        <f t="shared" si="81"/>
        <v>64.9813185</v>
      </c>
      <c r="BN92" s="63">
        <f t="shared" si="82"/>
        <v>67.228818500000003</v>
      </c>
      <c r="BO92" s="50"/>
      <c r="BP92" s="104"/>
      <c r="BX92" s="53">
        <f t="shared" si="46"/>
        <v>2021</v>
      </c>
      <c r="BY92" s="97">
        <f t="shared" si="83"/>
        <v>44531</v>
      </c>
      <c r="BZ92" s="56">
        <f t="shared" si="47"/>
        <v>6.6669771721059572</v>
      </c>
      <c r="CA92" s="56">
        <f t="shared" si="48"/>
        <v>6.6552085496892319</v>
      </c>
      <c r="CB92" s="56">
        <v>6.7653945896408638</v>
      </c>
      <c r="CC92" s="56">
        <v>6.6525717194725376</v>
      </c>
      <c r="CD92" s="56">
        <v>6.7653945896408638</v>
      </c>
      <c r="CE92" s="56">
        <f t="shared" si="49"/>
        <v>6.689310077629024</v>
      </c>
      <c r="CF92" s="1"/>
      <c r="CG92" s="98">
        <v>-0.5</v>
      </c>
      <c r="CH92" s="99">
        <v>-0.5</v>
      </c>
      <c r="CI92" s="99">
        <v>-0.5</v>
      </c>
      <c r="CJ92" s="99">
        <v>-0.5</v>
      </c>
      <c r="CK92" s="99">
        <v>2.5</v>
      </c>
      <c r="CL92" s="99">
        <v>0.75</v>
      </c>
      <c r="CM92" s="99">
        <v>-4.5414800000000071</v>
      </c>
      <c r="CN92" s="100">
        <v>-2.5968700000000027</v>
      </c>
      <c r="CO92" s="13"/>
      <c r="CP92" s="101">
        <v>1.058001873775658</v>
      </c>
      <c r="CQ92" s="102">
        <v>1.0254152116514779</v>
      </c>
      <c r="CR92" s="102">
        <v>1.0169832211906993</v>
      </c>
      <c r="CS92" s="102">
        <v>0.97317093944297761</v>
      </c>
      <c r="CT92" s="102">
        <v>1.0548130931628898</v>
      </c>
      <c r="CU92" s="103">
        <v>1.0025237229961639</v>
      </c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</row>
    <row r="93" spans="1:143" ht="12.75" x14ac:dyDescent="0.2">
      <c r="A93" s="3">
        <f t="shared" si="45"/>
        <v>2022</v>
      </c>
      <c r="B93" s="43">
        <v>44562</v>
      </c>
      <c r="C93" s="43">
        <v>44592</v>
      </c>
      <c r="D93" s="44">
        <f t="shared" si="50"/>
        <v>44562</v>
      </c>
      <c r="E93" s="94">
        <v>84.310479999999998</v>
      </c>
      <c r="F93" s="46">
        <v>71.265510000000006</v>
      </c>
      <c r="G93" s="94">
        <v>72.131709999999998</v>
      </c>
      <c r="H93" s="46">
        <v>69.75582</v>
      </c>
      <c r="I93" s="94">
        <v>79.192139999999995</v>
      </c>
      <c r="J93" s="46">
        <v>66.746200000000002</v>
      </c>
      <c r="K93" s="94">
        <v>78.422619999999995</v>
      </c>
      <c r="L93" s="46">
        <v>73.044330000000002</v>
      </c>
      <c r="M93" s="94">
        <v>78.418570000000003</v>
      </c>
      <c r="N93" s="46">
        <v>73.044330000000002</v>
      </c>
      <c r="O93" s="94">
        <f t="shared" si="52"/>
        <v>71.631709999999998</v>
      </c>
      <c r="P93" s="46">
        <f t="shared" si="53"/>
        <v>69.25582</v>
      </c>
      <c r="Q93" s="94">
        <f t="shared" si="54"/>
        <v>71.631709999999998</v>
      </c>
      <c r="R93" s="46">
        <f t="shared" si="55"/>
        <v>69.25582</v>
      </c>
      <c r="S93" s="94">
        <f t="shared" si="56"/>
        <v>73.881709999999998</v>
      </c>
      <c r="T93" s="46">
        <f t="shared" si="57"/>
        <v>68.25582</v>
      </c>
      <c r="U93" s="94">
        <f t="shared" si="58"/>
        <v>78.394559999999998</v>
      </c>
      <c r="V93" s="95">
        <f t="shared" si="59"/>
        <v>67.544880000000006</v>
      </c>
      <c r="W93" s="96">
        <v>7.2418175210442728</v>
      </c>
      <c r="X93" s="96">
        <v>7.4251565431881223</v>
      </c>
      <c r="Y93" s="96">
        <v>7.0096162974463816</v>
      </c>
      <c r="Z93" s="96">
        <v>6.9486900620944949</v>
      </c>
      <c r="AA93" s="96">
        <v>6.7424708731549154</v>
      </c>
      <c r="AB93" s="96">
        <v>7.0212894568972537</v>
      </c>
      <c r="AC93" s="96">
        <v>7.0841242719591051</v>
      </c>
      <c r="AD93" s="96">
        <v>7.2798023296862979</v>
      </c>
      <c r="AE93" s="96">
        <v>6.4462538928296595</v>
      </c>
      <c r="AF93" s="96">
        <f t="shared" si="60"/>
        <v>7.3602916084823029</v>
      </c>
      <c r="AG93" s="96">
        <f t="shared" si="61"/>
        <v>7.1294456642258828</v>
      </c>
      <c r="AH93" s="96">
        <f t="shared" si="62"/>
        <v>7.0687156074251245</v>
      </c>
      <c r="AI93" s="96">
        <f t="shared" si="63"/>
        <v>7.6937928948838286</v>
      </c>
      <c r="AJ93" s="96">
        <f t="shared" si="64"/>
        <v>7.1020563425790035</v>
      </c>
      <c r="AK93" s="127"/>
      <c r="AL93" s="13"/>
      <c r="AM93" s="13"/>
      <c r="AN93" s="13"/>
      <c r="AO93" s="13"/>
      <c r="AP93" s="13"/>
      <c r="AQ93" s="13"/>
      <c r="AR93" s="8">
        <f t="shared" si="65"/>
        <v>7.2318449964011631</v>
      </c>
      <c r="AS93" s="8">
        <f t="shared" si="66"/>
        <v>7.4307250225493418</v>
      </c>
      <c r="AT93" s="8">
        <f t="shared" si="67"/>
        <v>7.5059503993570287</v>
      </c>
      <c r="AU93" s="8">
        <f t="shared" si="68"/>
        <v>7.7123679442888591</v>
      </c>
      <c r="AV93" s="8">
        <f t="shared" si="51"/>
        <v>7.4702220906490986</v>
      </c>
      <c r="AW93" s="8"/>
      <c r="AX93" s="8">
        <f t="shared" si="69"/>
        <v>7.0747692084803573</v>
      </c>
      <c r="AY93" s="8">
        <f t="shared" si="70"/>
        <v>7.2197554256307503</v>
      </c>
      <c r="AZ93" s="8">
        <f t="shared" si="71"/>
        <v>7.0253231114848882</v>
      </c>
      <c r="BA93" s="8">
        <v>7.0701726437888714</v>
      </c>
      <c r="BB93" s="8">
        <f t="shared" si="72"/>
        <v>6.9307772242595718</v>
      </c>
      <c r="BC93" s="8">
        <v>6.9523266892980082</v>
      </c>
      <c r="BD93" s="8">
        <f t="shared" si="73"/>
        <v>7.0405005144093371</v>
      </c>
      <c r="BE93" s="5"/>
      <c r="BF93" s="60">
        <f t="shared" si="74"/>
        <v>78.701142899999994</v>
      </c>
      <c r="BG93" s="62">
        <f t="shared" si="75"/>
        <v>71.1100773</v>
      </c>
      <c r="BH93" s="62">
        <f t="shared" si="76"/>
        <v>73.840385799999993</v>
      </c>
      <c r="BI93" s="62">
        <f t="shared" si="77"/>
        <v>76.107646799999998</v>
      </c>
      <c r="BJ93" s="62">
        <f t="shared" si="78"/>
        <v>70.6100773</v>
      </c>
      <c r="BK93" s="62">
        <f t="shared" si="79"/>
        <v>76.109955299999996</v>
      </c>
      <c r="BL93" s="62">
        <f t="shared" si="80"/>
        <v>73.729197599999992</v>
      </c>
      <c r="BM93" s="62">
        <f t="shared" si="81"/>
        <v>70.6100773</v>
      </c>
      <c r="BN93" s="63">
        <f t="shared" si="82"/>
        <v>71.462577299999992</v>
      </c>
      <c r="BO93" s="50"/>
      <c r="BP93" s="104"/>
      <c r="BX93" s="53">
        <f t="shared" si="46"/>
        <v>2022</v>
      </c>
      <c r="BY93" s="97">
        <f t="shared" si="83"/>
        <v>44562</v>
      </c>
      <c r="BZ93" s="56">
        <f t="shared" si="47"/>
        <v>7.2454814049247673</v>
      </c>
      <c r="CA93" s="56">
        <f t="shared" si="48"/>
        <v>6.9307772242595718</v>
      </c>
      <c r="CB93" s="56">
        <v>7.0668563172582592</v>
      </c>
      <c r="CC93" s="56">
        <v>6.949077563693665</v>
      </c>
      <c r="CD93" s="56">
        <v>7.0668563172582592</v>
      </c>
      <c r="CE93" s="56">
        <f t="shared" si="49"/>
        <v>6.965302965060463</v>
      </c>
      <c r="CF93" s="1"/>
      <c r="CG93" s="98">
        <v>-0.5</v>
      </c>
      <c r="CH93" s="99">
        <v>-0.5</v>
      </c>
      <c r="CI93" s="99">
        <v>-0.5</v>
      </c>
      <c r="CJ93" s="99">
        <v>-0.5</v>
      </c>
      <c r="CK93" s="99">
        <v>1.75</v>
      </c>
      <c r="CL93" s="99">
        <v>-1.5</v>
      </c>
      <c r="CM93" s="99">
        <v>-5.9159199999999998</v>
      </c>
      <c r="CN93" s="100">
        <v>-3.7206299999999999</v>
      </c>
      <c r="CO93" s="13"/>
      <c r="CP93" s="101">
        <v>1.0592344086021506</v>
      </c>
      <c r="CQ93" s="102">
        <v>1.0260129032258065</v>
      </c>
      <c r="CR93" s="102">
        <v>1.0172731182795698</v>
      </c>
      <c r="CS93" s="102">
        <v>0.97032258064516119</v>
      </c>
      <c r="CT93" s="102">
        <v>1.0568683799983578</v>
      </c>
      <c r="CU93" s="103">
        <v>1.0025313037902057</v>
      </c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</row>
    <row r="94" spans="1:143" ht="12.75" x14ac:dyDescent="0.2">
      <c r="A94" s="3">
        <f t="shared" si="45"/>
        <v>2022</v>
      </c>
      <c r="B94" s="43">
        <v>44593</v>
      </c>
      <c r="C94" s="43">
        <v>44620</v>
      </c>
      <c r="D94" s="44">
        <f t="shared" si="50"/>
        <v>44593</v>
      </c>
      <c r="E94" s="94">
        <v>79.784099999999995</v>
      </c>
      <c r="F94" s="46">
        <v>70.096159999999998</v>
      </c>
      <c r="G94" s="94">
        <v>71.081980000000001</v>
      </c>
      <c r="H94" s="46">
        <v>68.673670000000001</v>
      </c>
      <c r="I94" s="94">
        <v>74.707949999999997</v>
      </c>
      <c r="J94" s="46">
        <v>65.446430000000007</v>
      </c>
      <c r="K94" s="94">
        <v>77.125159999999994</v>
      </c>
      <c r="L94" s="46">
        <v>71.90343</v>
      </c>
      <c r="M94" s="94">
        <v>76.612340000000003</v>
      </c>
      <c r="N94" s="46">
        <v>71.859629999999996</v>
      </c>
      <c r="O94" s="94">
        <f t="shared" si="52"/>
        <v>70.081980000000001</v>
      </c>
      <c r="P94" s="46">
        <f t="shared" si="53"/>
        <v>67.423670000000001</v>
      </c>
      <c r="Q94" s="94">
        <f t="shared" si="54"/>
        <v>71.081980000000001</v>
      </c>
      <c r="R94" s="46">
        <f t="shared" si="55"/>
        <v>68.173670000000001</v>
      </c>
      <c r="S94" s="94">
        <f t="shared" si="56"/>
        <v>73.581980000000001</v>
      </c>
      <c r="T94" s="46">
        <f t="shared" si="57"/>
        <v>70.923670000000001</v>
      </c>
      <c r="U94" s="94">
        <f t="shared" si="58"/>
        <v>77.437119999999993</v>
      </c>
      <c r="V94" s="95">
        <f t="shared" si="59"/>
        <v>66.712329999999994</v>
      </c>
      <c r="W94" s="96">
        <v>7.2162615078009065</v>
      </c>
      <c r="X94" s="96">
        <v>7.2946784551269124</v>
      </c>
      <c r="Y94" s="96">
        <v>6.9395667178490852</v>
      </c>
      <c r="Z94" s="96">
        <v>6.8552525820468109</v>
      </c>
      <c r="AA94" s="96">
        <v>6.672944752324061</v>
      </c>
      <c r="AB94" s="96">
        <v>6.9269407354209163</v>
      </c>
      <c r="AC94" s="96">
        <v>6.8578384261049656</v>
      </c>
      <c r="AD94" s="96">
        <v>7.0472665568759245</v>
      </c>
      <c r="AE94" s="96">
        <v>6.480785253916844</v>
      </c>
      <c r="AF94" s="96">
        <f t="shared" si="60"/>
        <v>7.2657739507470893</v>
      </c>
      <c r="AG94" s="96">
        <f t="shared" si="61"/>
        <v>7.0354085816482446</v>
      </c>
      <c r="AH94" s="96">
        <f t="shared" si="62"/>
        <v>6.9749182460156458</v>
      </c>
      <c r="AI94" s="96">
        <f t="shared" si="63"/>
        <v>7.4595824577184198</v>
      </c>
      <c r="AJ94" s="96">
        <f t="shared" si="64"/>
        <v>6.8757705408773129</v>
      </c>
      <c r="AK94" s="127"/>
      <c r="AL94" s="13"/>
      <c r="AM94" s="13"/>
      <c r="AN94" s="13"/>
      <c r="AO94" s="13"/>
      <c r="AP94" s="13"/>
      <c r="AQ94" s="13"/>
      <c r="AR94" s="8">
        <f t="shared" si="65"/>
        <v>7.0018563330673498</v>
      </c>
      <c r="AS94" s="8">
        <f t="shared" si="66"/>
        <v>7.194384161882228</v>
      </c>
      <c r="AT94" s="8">
        <f t="shared" si="67"/>
        <v>7.267245205240914</v>
      </c>
      <c r="AU94" s="8">
        <f t="shared" si="68"/>
        <v>7.4670698056530895</v>
      </c>
      <c r="AV94" s="8">
        <f t="shared" si="51"/>
        <v>7.2326388764608955</v>
      </c>
      <c r="AW94" s="8"/>
      <c r="AX94" s="8">
        <f t="shared" si="69"/>
        <v>6.9796964774591084</v>
      </c>
      <c r="AY94" s="8">
        <f t="shared" si="70"/>
        <v>6.9901401584017906</v>
      </c>
      <c r="AZ94" s="8">
        <f t="shared" si="71"/>
        <v>6.9309418511252296</v>
      </c>
      <c r="BA94" s="8">
        <v>6.9748285290577705</v>
      </c>
      <c r="BB94" s="8">
        <f t="shared" si="72"/>
        <v>6.8595341452239591</v>
      </c>
      <c r="BC94" s="8">
        <v>6.8585501563149176</v>
      </c>
      <c r="BD94" s="8">
        <f t="shared" si="73"/>
        <v>6.9466406650394887</v>
      </c>
      <c r="BE94" s="5"/>
      <c r="BF94" s="60">
        <f t="shared" si="74"/>
        <v>75.618285799999995</v>
      </c>
      <c r="BG94" s="62">
        <f t="shared" si="75"/>
        <v>70.046406700000006</v>
      </c>
      <c r="BH94" s="62">
        <f t="shared" si="76"/>
        <v>70.725496399999997</v>
      </c>
      <c r="BI94" s="62">
        <f t="shared" si="77"/>
        <v>74.568674700000003</v>
      </c>
      <c r="BJ94" s="62">
        <f t="shared" si="78"/>
        <v>69.831406700000002</v>
      </c>
      <c r="BK94" s="62">
        <f t="shared" si="79"/>
        <v>74.879816099999999</v>
      </c>
      <c r="BL94" s="62">
        <f t="shared" si="80"/>
        <v>72.825460299999989</v>
      </c>
      <c r="BM94" s="62">
        <f t="shared" si="81"/>
        <v>68.938906700000004</v>
      </c>
      <c r="BN94" s="63">
        <f t="shared" si="82"/>
        <v>72.43890669999999</v>
      </c>
      <c r="BO94" s="50"/>
      <c r="BP94" s="104"/>
      <c r="BX94" s="53">
        <f t="shared" si="46"/>
        <v>2022</v>
      </c>
      <c r="BY94" s="97">
        <f t="shared" si="83"/>
        <v>44593</v>
      </c>
      <c r="BZ94" s="56">
        <f t="shared" si="47"/>
        <v>7.1734065210917644</v>
      </c>
      <c r="CA94" s="56">
        <f t="shared" si="48"/>
        <v>6.8595341452239591</v>
      </c>
      <c r="CB94" s="56">
        <v>6.9715122025271574</v>
      </c>
      <c r="CC94" s="56">
        <v>6.8553008595883247</v>
      </c>
      <c r="CD94" s="56">
        <v>6.9715122025271574</v>
      </c>
      <c r="CE94" s="56">
        <f t="shared" si="49"/>
        <v>6.8939502137972708</v>
      </c>
      <c r="CF94" s="1"/>
      <c r="CG94" s="98">
        <v>-1</v>
      </c>
      <c r="CH94" s="99">
        <v>-1.25</v>
      </c>
      <c r="CI94" s="99">
        <v>0</v>
      </c>
      <c r="CJ94" s="99">
        <v>-0.5</v>
      </c>
      <c r="CK94" s="99">
        <v>2.5</v>
      </c>
      <c r="CL94" s="99">
        <v>2.25</v>
      </c>
      <c r="CM94" s="99">
        <v>-2.3469800000000021</v>
      </c>
      <c r="CN94" s="100">
        <v>-3.3838300000000032</v>
      </c>
      <c r="CO94" s="13"/>
      <c r="CP94" s="101">
        <v>1.0598842075892858</v>
      </c>
      <c r="CQ94" s="102">
        <v>1.026279994419643</v>
      </c>
      <c r="CR94" s="102">
        <v>1.0174560546875</v>
      </c>
      <c r="CS94" s="102">
        <v>0.97340611049107151</v>
      </c>
      <c r="CT94" s="102">
        <v>1.058507209499576</v>
      </c>
      <c r="CU94" s="103">
        <v>1.0026148348295998</v>
      </c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</row>
    <row r="95" spans="1:143" ht="12.75" x14ac:dyDescent="0.2">
      <c r="A95" s="3">
        <f t="shared" si="45"/>
        <v>2022</v>
      </c>
      <c r="B95" s="43">
        <v>44621</v>
      </c>
      <c r="C95" s="43">
        <v>44651</v>
      </c>
      <c r="D95" s="44">
        <f t="shared" si="50"/>
        <v>44621</v>
      </c>
      <c r="E95" s="94">
        <v>68.638990000000007</v>
      </c>
      <c r="F95" s="46">
        <v>62.461320000000001</v>
      </c>
      <c r="G95" s="94">
        <v>65.616410000000002</v>
      </c>
      <c r="H95" s="46">
        <v>62.802720000000001</v>
      </c>
      <c r="I95" s="94">
        <v>64.044200000000004</v>
      </c>
      <c r="J95" s="46">
        <v>58.138339999999999</v>
      </c>
      <c r="K95" s="94">
        <v>69.036119999999997</v>
      </c>
      <c r="L95" s="46">
        <v>65.826759999999993</v>
      </c>
      <c r="M95" s="94">
        <v>69.013990000000007</v>
      </c>
      <c r="N95" s="46">
        <v>65.812539999999998</v>
      </c>
      <c r="O95" s="94">
        <f t="shared" si="52"/>
        <v>64.616410000000002</v>
      </c>
      <c r="P95" s="46">
        <f t="shared" si="53"/>
        <v>61.302720000000001</v>
      </c>
      <c r="Q95" s="94">
        <f t="shared" si="54"/>
        <v>65.616410000000002</v>
      </c>
      <c r="R95" s="46">
        <f t="shared" si="55"/>
        <v>62.302720000000001</v>
      </c>
      <c r="S95" s="94">
        <f t="shared" si="56"/>
        <v>67.866410000000002</v>
      </c>
      <c r="T95" s="46">
        <f t="shared" si="57"/>
        <v>64.802719999999994</v>
      </c>
      <c r="U95" s="94">
        <f t="shared" si="58"/>
        <v>66.372579999999999</v>
      </c>
      <c r="V95" s="95">
        <f t="shared" si="59"/>
        <v>60.972380000000001</v>
      </c>
      <c r="W95" s="96">
        <v>6.4861601052429609</v>
      </c>
      <c r="X95" s="96">
        <v>6.5567666230287953</v>
      </c>
      <c r="Y95" s="96">
        <v>6.2624648157800085</v>
      </c>
      <c r="Z95" s="96">
        <v>6.5446758971585517</v>
      </c>
      <c r="AA95" s="96">
        <v>6.3563906427468195</v>
      </c>
      <c r="AB95" s="96">
        <v>6.8461054290245986</v>
      </c>
      <c r="AC95" s="96">
        <v>6.7824702185713273</v>
      </c>
      <c r="AD95" s="96">
        <v>6.9698191659716322</v>
      </c>
      <c r="AE95" s="96">
        <v>6.4034152040422194</v>
      </c>
      <c r="AF95" s="96">
        <f t="shared" si="60"/>
        <v>6.9524479624273896</v>
      </c>
      <c r="AG95" s="96">
        <f t="shared" si="61"/>
        <v>6.7233974561081009</v>
      </c>
      <c r="AH95" s="96">
        <f t="shared" si="62"/>
        <v>6.6638634518560114</v>
      </c>
      <c r="AI95" s="96">
        <f t="shared" si="63"/>
        <v>7.3771152089627012</v>
      </c>
      <c r="AJ95" s="96">
        <f t="shared" si="64"/>
        <v>6.8004021923579803</v>
      </c>
      <c r="AK95" s="127"/>
      <c r="AL95" s="13"/>
      <c r="AM95" s="13"/>
      <c r="AN95" s="13"/>
      <c r="AO95" s="13"/>
      <c r="AP95" s="13"/>
      <c r="AQ95" s="13"/>
      <c r="AR95" s="8">
        <f t="shared" si="65"/>
        <v>6.9252548415197959</v>
      </c>
      <c r="AS95" s="8">
        <f t="shared" si="66"/>
        <v>7.1156694643476284</v>
      </c>
      <c r="AT95" s="8">
        <f t="shared" si="67"/>
        <v>7.1877405303391644</v>
      </c>
      <c r="AU95" s="8">
        <f t="shared" si="68"/>
        <v>7.3853718346208561</v>
      </c>
      <c r="AV95" s="8">
        <f t="shared" si="51"/>
        <v>7.1535091677068614</v>
      </c>
      <c r="AW95" s="8"/>
      <c r="AX95" s="8">
        <f t="shared" si="69"/>
        <v>6.6636843845732114</v>
      </c>
      <c r="AY95" s="8">
        <f t="shared" si="70"/>
        <v>6.9136630325432034</v>
      </c>
      <c r="AZ95" s="8">
        <f t="shared" si="71"/>
        <v>6.8500786663373239</v>
      </c>
      <c r="BA95" s="8">
        <v>6.6579135290847899</v>
      </c>
      <c r="BB95" s="8">
        <f t="shared" si="72"/>
        <v>6.5351626834171741</v>
      </c>
      <c r="BC95" s="8">
        <v>6.5468456527740404</v>
      </c>
      <c r="BD95" s="8">
        <f t="shared" si="73"/>
        <v>6.6346600674621312</v>
      </c>
      <c r="BE95" s="5"/>
      <c r="BF95" s="60">
        <f t="shared" si="74"/>
        <v>65.982591900000003</v>
      </c>
      <c r="BG95" s="62">
        <f t="shared" si="75"/>
        <v>64.406523300000003</v>
      </c>
      <c r="BH95" s="62">
        <f t="shared" si="76"/>
        <v>61.504680199999996</v>
      </c>
      <c r="BI95" s="62">
        <f t="shared" si="77"/>
        <v>67.637366499999999</v>
      </c>
      <c r="BJ95" s="62">
        <f t="shared" si="78"/>
        <v>64.1915233</v>
      </c>
      <c r="BK95" s="62">
        <f t="shared" si="79"/>
        <v>67.656095199999982</v>
      </c>
      <c r="BL95" s="62">
        <f t="shared" si="80"/>
        <v>64.050494</v>
      </c>
      <c r="BM95" s="62">
        <f t="shared" si="81"/>
        <v>63.1915233</v>
      </c>
      <c r="BN95" s="63">
        <f t="shared" si="82"/>
        <v>66.549023300000002</v>
      </c>
      <c r="BO95" s="50"/>
      <c r="BP95" s="104"/>
      <c r="BX95" s="53">
        <f t="shared" si="46"/>
        <v>2022</v>
      </c>
      <c r="BY95" s="97">
        <f t="shared" si="83"/>
        <v>44621</v>
      </c>
      <c r="BZ95" s="56">
        <f t="shared" si="47"/>
        <v>6.4767279512089813</v>
      </c>
      <c r="CA95" s="56">
        <f t="shared" si="48"/>
        <v>6.5351626834171741</v>
      </c>
      <c r="CB95" s="56">
        <v>6.6545972025541777</v>
      </c>
      <c r="CC95" s="56">
        <v>6.5435957872529498</v>
      </c>
      <c r="CD95" s="56">
        <v>6.6545972025541777</v>
      </c>
      <c r="CE95" s="56">
        <f t="shared" si="49"/>
        <v>6.5690794116859799</v>
      </c>
      <c r="CF95" s="1"/>
      <c r="CG95" s="98">
        <v>-1</v>
      </c>
      <c r="CH95" s="99">
        <v>-1.5</v>
      </c>
      <c r="CI95" s="99">
        <v>0</v>
      </c>
      <c r="CJ95" s="99">
        <v>-0.5</v>
      </c>
      <c r="CK95" s="99">
        <v>2.25</v>
      </c>
      <c r="CL95" s="99">
        <v>2</v>
      </c>
      <c r="CM95" s="99">
        <v>-2.2664100000000005</v>
      </c>
      <c r="CN95" s="100">
        <v>-1.4889399999999995</v>
      </c>
      <c r="CO95" s="13"/>
      <c r="CP95" s="101">
        <v>1.0623059218938369</v>
      </c>
      <c r="CQ95" s="102">
        <v>1.0273079311730537</v>
      </c>
      <c r="CR95" s="102">
        <v>1.0182113761736018</v>
      </c>
      <c r="CS95" s="102">
        <v>0.97123077485113074</v>
      </c>
      <c r="CT95" s="102">
        <v>1.0584371033583753</v>
      </c>
      <c r="CU95" s="103">
        <v>1.0026438706265974</v>
      </c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</row>
    <row r="96" spans="1:143" ht="12.75" x14ac:dyDescent="0.2">
      <c r="A96" s="3">
        <f t="shared" si="45"/>
        <v>2022</v>
      </c>
      <c r="B96" s="43">
        <v>44652</v>
      </c>
      <c r="C96" s="43">
        <v>44681</v>
      </c>
      <c r="D96" s="44">
        <f t="shared" si="50"/>
        <v>44652</v>
      </c>
      <c r="E96" s="94">
        <v>66.476579999999998</v>
      </c>
      <c r="F96" s="46">
        <v>61.154380000000003</v>
      </c>
      <c r="G96" s="94">
        <v>66.776079999999993</v>
      </c>
      <c r="H96" s="46">
        <v>62.76717</v>
      </c>
      <c r="I96" s="94">
        <v>61.976939999999999</v>
      </c>
      <c r="J96" s="46">
        <v>56.888910000000003</v>
      </c>
      <c r="K96" s="94">
        <v>72.274190000000004</v>
      </c>
      <c r="L96" s="46">
        <v>66.589680000000001</v>
      </c>
      <c r="M96" s="94">
        <v>70.300179999999997</v>
      </c>
      <c r="N96" s="46">
        <v>66.061899999999994</v>
      </c>
      <c r="O96" s="94">
        <f t="shared" si="52"/>
        <v>65.526079999999993</v>
      </c>
      <c r="P96" s="46">
        <f t="shared" si="53"/>
        <v>61.76717</v>
      </c>
      <c r="Q96" s="94">
        <f t="shared" si="54"/>
        <v>63.776079999999993</v>
      </c>
      <c r="R96" s="46">
        <f t="shared" si="55"/>
        <v>62.01717</v>
      </c>
      <c r="S96" s="94">
        <f t="shared" si="56"/>
        <v>69.026079999999993</v>
      </c>
      <c r="T96" s="46">
        <f t="shared" si="57"/>
        <v>60.76717</v>
      </c>
      <c r="U96" s="94">
        <f t="shared" si="58"/>
        <v>66.893229999999988</v>
      </c>
      <c r="V96" s="95">
        <f t="shared" si="59"/>
        <v>66.134399999999999</v>
      </c>
      <c r="W96" s="96">
        <v>6.3889061136622578</v>
      </c>
      <c r="X96" s="96">
        <v>6.4018230867274344</v>
      </c>
      <c r="Y96" s="96">
        <v>6.1757001470709554</v>
      </c>
      <c r="Z96" s="96">
        <v>6.4341476598908036</v>
      </c>
      <c r="AA96" s="96">
        <v>6.0097552444282076</v>
      </c>
      <c r="AB96" s="96">
        <v>6.7528883263965529</v>
      </c>
      <c r="AC96" s="96">
        <v>6.6197698894356281</v>
      </c>
      <c r="AD96" s="96">
        <v>6.4383505472482518</v>
      </c>
      <c r="AE96" s="96">
        <v>6.2445880539994878</v>
      </c>
      <c r="AF96" s="96">
        <f t="shared" si="60"/>
        <v>6.8276969082578072</v>
      </c>
      <c r="AG96" s="96">
        <f t="shared" si="61"/>
        <v>6.6058173806244049</v>
      </c>
      <c r="AH96" s="96">
        <f t="shared" si="62"/>
        <v>6.5508256873531954</v>
      </c>
      <c r="AI96" s="96">
        <f t="shared" si="63"/>
        <v>6.7943630236613775</v>
      </c>
      <c r="AJ96" s="96">
        <f t="shared" si="64"/>
        <v>6.6377018698490957</v>
      </c>
      <c r="AK96" s="127"/>
      <c r="AL96" s="13"/>
      <c r="AM96" s="13"/>
      <c r="AN96" s="13"/>
      <c r="AO96" s="13"/>
      <c r="AP96" s="13"/>
      <c r="AQ96" s="13"/>
      <c r="AR96" s="8">
        <f t="shared" si="65"/>
        <v>6.759892173427815</v>
      </c>
      <c r="AS96" s="8">
        <f t="shared" si="66"/>
        <v>6.5755041846206437</v>
      </c>
      <c r="AT96" s="8">
        <f t="shared" si="67"/>
        <v>7.016110645568876</v>
      </c>
      <c r="AU96" s="8">
        <f t="shared" si="68"/>
        <v>6.8247343837006467</v>
      </c>
      <c r="AV96" s="8">
        <f t="shared" si="51"/>
        <v>6.7940603468294958</v>
      </c>
      <c r="AW96" s="8"/>
      <c r="AX96" s="8">
        <f t="shared" si="69"/>
        <v>6.5512217906906836</v>
      </c>
      <c r="AY96" s="8">
        <f t="shared" si="70"/>
        <v>6.748568837580545</v>
      </c>
      <c r="AZ96" s="8">
        <f t="shared" si="71"/>
        <v>6.7568294150974211</v>
      </c>
      <c r="BA96" s="8">
        <v>6.5451294163609752</v>
      </c>
      <c r="BB96" s="8">
        <f t="shared" si="72"/>
        <v>6.1799670708353398</v>
      </c>
      <c r="BC96" s="8">
        <v>6.4359158581386566</v>
      </c>
      <c r="BD96" s="8">
        <f t="shared" si="73"/>
        <v>6.5236322048124595</v>
      </c>
      <c r="BE96" s="5"/>
      <c r="BF96" s="60">
        <f t="shared" si="74"/>
        <v>64.188034000000002</v>
      </c>
      <c r="BG96" s="62">
        <f t="shared" si="75"/>
        <v>65.052248699999993</v>
      </c>
      <c r="BH96" s="62">
        <f t="shared" si="76"/>
        <v>59.789087099999996</v>
      </c>
      <c r="BI96" s="62">
        <f t="shared" si="77"/>
        <v>68.4777196</v>
      </c>
      <c r="BJ96" s="62">
        <f t="shared" si="78"/>
        <v>63.019748699999994</v>
      </c>
      <c r="BK96" s="62">
        <f t="shared" si="79"/>
        <v>69.829850699999994</v>
      </c>
      <c r="BL96" s="62">
        <f t="shared" si="80"/>
        <v>66.566933099999986</v>
      </c>
      <c r="BM96" s="62">
        <f t="shared" si="81"/>
        <v>63.909748699999994</v>
      </c>
      <c r="BN96" s="63">
        <f t="shared" si="82"/>
        <v>65.474748699999992</v>
      </c>
      <c r="BO96" s="50"/>
      <c r="BP96" s="104"/>
      <c r="BX96" s="53">
        <f t="shared" si="46"/>
        <v>2022</v>
      </c>
      <c r="BY96" s="97">
        <f t="shared" si="83"/>
        <v>44652</v>
      </c>
      <c r="BZ96" s="56">
        <f t="shared" si="47"/>
        <v>6.3874547042606808</v>
      </c>
      <c r="CA96" s="56">
        <f t="shared" si="48"/>
        <v>6.1799670708353398</v>
      </c>
      <c r="CB96" s="56">
        <v>6.5418130898303621</v>
      </c>
      <c r="CC96" s="56">
        <v>6.4326657901942585</v>
      </c>
      <c r="CD96" s="56">
        <v>6.5418130898303621</v>
      </c>
      <c r="CE96" s="56">
        <f t="shared" si="49"/>
        <v>6.2133370078286196</v>
      </c>
      <c r="CF96" s="1"/>
      <c r="CG96" s="98">
        <v>-1.25</v>
      </c>
      <c r="CH96" s="99">
        <v>-1</v>
      </c>
      <c r="CI96" s="99">
        <v>-3</v>
      </c>
      <c r="CJ96" s="99">
        <v>-0.75</v>
      </c>
      <c r="CK96" s="99">
        <v>2.25</v>
      </c>
      <c r="CL96" s="99">
        <v>-2</v>
      </c>
      <c r="CM96" s="99">
        <v>0.41664999999999708</v>
      </c>
      <c r="CN96" s="100">
        <v>4.9800199999999961</v>
      </c>
      <c r="CO96" s="13"/>
      <c r="CP96" s="101">
        <v>1.061165715984467</v>
      </c>
      <c r="CQ96" s="102">
        <v>1.0266810352836253</v>
      </c>
      <c r="CR96" s="102">
        <v>1.0181341855409598</v>
      </c>
      <c r="CS96" s="102">
        <v>0.93404061611638567</v>
      </c>
      <c r="CT96" s="102">
        <v>1.0552956030897207</v>
      </c>
      <c r="CU96" s="103">
        <v>1.0027088525300683</v>
      </c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</row>
    <row r="97" spans="1:143" ht="12.75" x14ac:dyDescent="0.2">
      <c r="A97" s="3">
        <f t="shared" si="45"/>
        <v>2022</v>
      </c>
      <c r="B97" s="43">
        <v>44682</v>
      </c>
      <c r="C97" s="43">
        <v>44712</v>
      </c>
      <c r="D97" s="44">
        <f t="shared" si="50"/>
        <v>44682</v>
      </c>
      <c r="E97" s="94">
        <v>59.561439999999997</v>
      </c>
      <c r="F97" s="46">
        <v>54.595500000000001</v>
      </c>
      <c r="G97" s="94">
        <v>64.914969999999997</v>
      </c>
      <c r="H97" s="46">
        <v>62.686680000000003</v>
      </c>
      <c r="I97" s="94">
        <v>55.366070000000001</v>
      </c>
      <c r="J97" s="46">
        <v>50.61862</v>
      </c>
      <c r="K97" s="94">
        <v>67.19659</v>
      </c>
      <c r="L97" s="46">
        <v>63.840060000000001</v>
      </c>
      <c r="M97" s="94">
        <v>67.497119999999995</v>
      </c>
      <c r="N97" s="46">
        <v>64.428139999999999</v>
      </c>
      <c r="O97" s="94">
        <f t="shared" si="52"/>
        <v>63.914969999999997</v>
      </c>
      <c r="P97" s="46">
        <f t="shared" si="53"/>
        <v>61.186680000000003</v>
      </c>
      <c r="Q97" s="94">
        <f t="shared" si="54"/>
        <v>63.914969999999997</v>
      </c>
      <c r="R97" s="46">
        <f t="shared" si="55"/>
        <v>61.686680000000003</v>
      </c>
      <c r="S97" s="94">
        <f t="shared" si="56"/>
        <v>67.664969999999997</v>
      </c>
      <c r="T97" s="46">
        <f t="shared" si="57"/>
        <v>60.686680000000003</v>
      </c>
      <c r="U97" s="94">
        <f t="shared" si="58"/>
        <v>59.922139999999999</v>
      </c>
      <c r="V97" s="95">
        <f t="shared" si="59"/>
        <v>57.112860000000005</v>
      </c>
      <c r="W97" s="96">
        <v>6.437713471823769</v>
      </c>
      <c r="X97" s="96">
        <v>6.59462478630536</v>
      </c>
      <c r="Y97" s="96">
        <v>6.247178515326155</v>
      </c>
      <c r="Z97" s="96">
        <v>6.157929512351731</v>
      </c>
      <c r="AA97" s="96">
        <v>5.7335415220419215</v>
      </c>
      <c r="AB97" s="96">
        <v>6.423910224423226</v>
      </c>
      <c r="AC97" s="96">
        <v>6.2907817261052434</v>
      </c>
      <c r="AD97" s="96">
        <v>6.0971226150548743</v>
      </c>
      <c r="AE97" s="96">
        <v>5.9105080852173622</v>
      </c>
      <c r="AF97" s="96">
        <f t="shared" si="60"/>
        <v>6.5524310244707102</v>
      </c>
      <c r="AG97" s="96">
        <f t="shared" si="61"/>
        <v>6.3299560808181585</v>
      </c>
      <c r="AH97" s="96">
        <f t="shared" si="62"/>
        <v>6.2747258691215029</v>
      </c>
      <c r="AI97" s="96">
        <f t="shared" si="63"/>
        <v>6.4548064483211025</v>
      </c>
      <c r="AJ97" s="96">
        <f t="shared" si="64"/>
        <v>6.3087137176471035</v>
      </c>
      <c r="AK97" s="127"/>
      <c r="AL97" s="13"/>
      <c r="AM97" s="13"/>
      <c r="AN97" s="13"/>
      <c r="AO97" s="13"/>
      <c r="AP97" s="13"/>
      <c r="AQ97" s="13"/>
      <c r="AR97" s="8">
        <f t="shared" si="65"/>
        <v>6.4255206282195783</v>
      </c>
      <c r="AS97" s="8">
        <f t="shared" si="66"/>
        <v>6.2286925856843922</v>
      </c>
      <c r="AT97" s="8">
        <f t="shared" si="67"/>
        <v>6.6690664763091529</v>
      </c>
      <c r="AU97" s="8">
        <f t="shared" si="68"/>
        <v>6.4647786848163067</v>
      </c>
      <c r="AV97" s="8">
        <f t="shared" si="51"/>
        <v>6.4470145937573573</v>
      </c>
      <c r="AW97" s="8"/>
      <c r="AX97" s="8">
        <f t="shared" si="69"/>
        <v>6.2701695445174312</v>
      </c>
      <c r="AY97" s="8">
        <f t="shared" si="70"/>
        <v>6.4147401584020729</v>
      </c>
      <c r="AZ97" s="8">
        <f t="shared" si="71"/>
        <v>6.4277378555180134</v>
      </c>
      <c r="BA97" s="8">
        <v>6.2632744181623128</v>
      </c>
      <c r="BB97" s="8">
        <f t="shared" si="72"/>
        <v>5.8969322082610125</v>
      </c>
      <c r="BC97" s="8">
        <v>6.1586949241610309</v>
      </c>
      <c r="BD97" s="8">
        <f t="shared" si="73"/>
        <v>6.246165456907816</v>
      </c>
      <c r="BE97" s="5"/>
      <c r="BF97" s="60">
        <f t="shared" si="74"/>
        <v>57.426085799999996</v>
      </c>
      <c r="BG97" s="62">
        <f t="shared" si="75"/>
        <v>63.956805299999999</v>
      </c>
      <c r="BH97" s="62">
        <f t="shared" si="76"/>
        <v>53.324666499999999</v>
      </c>
      <c r="BI97" s="62">
        <f t="shared" si="77"/>
        <v>66.177458599999994</v>
      </c>
      <c r="BJ97" s="62">
        <f t="shared" si="78"/>
        <v>62.956805299999999</v>
      </c>
      <c r="BK97" s="62">
        <f t="shared" si="79"/>
        <v>65.753282099999993</v>
      </c>
      <c r="BL97" s="62">
        <f t="shared" si="80"/>
        <v>58.714149599999999</v>
      </c>
      <c r="BM97" s="62">
        <f t="shared" si="81"/>
        <v>62.741805299999996</v>
      </c>
      <c r="BN97" s="63">
        <f t="shared" si="82"/>
        <v>64.664305299999995</v>
      </c>
      <c r="BO97" s="50"/>
      <c r="BP97" s="104"/>
      <c r="BX97" s="53">
        <f t="shared" si="46"/>
        <v>2022</v>
      </c>
      <c r="BY97" s="97">
        <f t="shared" si="83"/>
        <v>44682</v>
      </c>
      <c r="BZ97" s="56">
        <f t="shared" si="47"/>
        <v>6.4609996865172912</v>
      </c>
      <c r="CA97" s="56">
        <f t="shared" si="48"/>
        <v>5.8969322082610125</v>
      </c>
      <c r="CB97" s="56">
        <v>6.2599580916316997</v>
      </c>
      <c r="CC97" s="56">
        <v>6.1554443503473237</v>
      </c>
      <c r="CD97" s="56">
        <v>6.2599580916316997</v>
      </c>
      <c r="CE97" s="56">
        <f t="shared" si="49"/>
        <v>5.9298664388771769</v>
      </c>
      <c r="CF97" s="1"/>
      <c r="CG97" s="98">
        <v>-1</v>
      </c>
      <c r="CH97" s="99">
        <v>-1.5</v>
      </c>
      <c r="CI97" s="99">
        <v>-1</v>
      </c>
      <c r="CJ97" s="99">
        <v>-1</v>
      </c>
      <c r="CK97" s="99">
        <v>2.75</v>
      </c>
      <c r="CL97" s="99">
        <v>-2</v>
      </c>
      <c r="CM97" s="99">
        <v>0.36070000000000135</v>
      </c>
      <c r="CN97" s="100">
        <v>2.5173600000000036</v>
      </c>
      <c r="CO97" s="13"/>
      <c r="CP97" s="101">
        <v>1.0640639863330164</v>
      </c>
      <c r="CQ97" s="102">
        <v>1.0279357807070335</v>
      </c>
      <c r="CR97" s="102">
        <v>1.0189668226204114</v>
      </c>
      <c r="CS97" s="102">
        <v>0.93108268136902805</v>
      </c>
      <c r="CT97" s="102">
        <v>1.05866436610329</v>
      </c>
      <c r="CU97" s="103">
        <v>1.0028505187944206</v>
      </c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</row>
    <row r="98" spans="1:143" ht="12.75" x14ac:dyDescent="0.2">
      <c r="A98" s="3">
        <f t="shared" si="45"/>
        <v>2022</v>
      </c>
      <c r="B98" s="43">
        <v>44713</v>
      </c>
      <c r="C98" s="43">
        <v>44742</v>
      </c>
      <c r="D98" s="44">
        <f t="shared" si="50"/>
        <v>44713</v>
      </c>
      <c r="E98" s="94">
        <v>68.771000000000001</v>
      </c>
      <c r="F98" s="46">
        <v>58.143230000000003</v>
      </c>
      <c r="G98" s="94">
        <v>74.195229999999995</v>
      </c>
      <c r="H98" s="46">
        <v>65.423169999999999</v>
      </c>
      <c r="I98" s="94">
        <v>64.170410000000004</v>
      </c>
      <c r="J98" s="46">
        <v>54.010260000000002</v>
      </c>
      <c r="K98" s="94">
        <v>74.450999999999993</v>
      </c>
      <c r="L98" s="46">
        <v>66.118210000000005</v>
      </c>
      <c r="M98" s="94">
        <v>74.151020000000003</v>
      </c>
      <c r="N98" s="46">
        <v>65.817740000000001</v>
      </c>
      <c r="O98" s="94">
        <f t="shared" si="52"/>
        <v>73.945229999999995</v>
      </c>
      <c r="P98" s="46">
        <f t="shared" si="53"/>
        <v>64.673169999999999</v>
      </c>
      <c r="Q98" s="94">
        <f t="shared" si="54"/>
        <v>74.195229999999995</v>
      </c>
      <c r="R98" s="46">
        <f t="shared" si="55"/>
        <v>64.673169999999999</v>
      </c>
      <c r="S98" s="94">
        <f t="shared" si="56"/>
        <v>77.195229999999995</v>
      </c>
      <c r="T98" s="46">
        <f t="shared" si="57"/>
        <v>63.423169999999999</v>
      </c>
      <c r="U98" s="94">
        <f t="shared" si="58"/>
        <v>71.821899999999999</v>
      </c>
      <c r="V98" s="95">
        <f t="shared" si="59"/>
        <v>63.727290000000004</v>
      </c>
      <c r="W98" s="96">
        <v>6.5696237336670826</v>
      </c>
      <c r="X98" s="96">
        <v>6.7532721413334391</v>
      </c>
      <c r="Y98" s="96">
        <v>6.3311022933022656</v>
      </c>
      <c r="Z98" s="96">
        <v>6.1783597616123167</v>
      </c>
      <c r="AA98" s="96">
        <v>5.7539726025680906</v>
      </c>
      <c r="AB98" s="96">
        <v>6.4725439019678399</v>
      </c>
      <c r="AC98" s="96">
        <v>6.3267942838126752</v>
      </c>
      <c r="AD98" s="96">
        <v>6.1337767499710365</v>
      </c>
      <c r="AE98" s="96">
        <v>5.9511453342924643</v>
      </c>
      <c r="AF98" s="96">
        <f t="shared" si="60"/>
        <v>6.5741755034701859</v>
      </c>
      <c r="AG98" s="96">
        <f t="shared" si="61"/>
        <v>6.3511032671951089</v>
      </c>
      <c r="AH98" s="96">
        <f t="shared" si="62"/>
        <v>6.2953949809656402</v>
      </c>
      <c r="AI98" s="96">
        <f t="shared" si="63"/>
        <v>6.4936096841037001</v>
      </c>
      <c r="AJ98" s="96">
        <f t="shared" si="64"/>
        <v>6.3447263576288204</v>
      </c>
      <c r="AK98" s="127"/>
      <c r="AL98" s="13"/>
      <c r="AM98" s="13"/>
      <c r="AN98" s="13"/>
      <c r="AO98" s="13"/>
      <c r="AP98" s="13"/>
      <c r="AQ98" s="13"/>
      <c r="AR98" s="8">
        <f t="shared" si="65"/>
        <v>6.4621224756709772</v>
      </c>
      <c r="AS98" s="8">
        <f t="shared" si="66"/>
        <v>6.2659465087621058</v>
      </c>
      <c r="AT98" s="8">
        <f t="shared" si="67"/>
        <v>6.7070555274834422</v>
      </c>
      <c r="AU98" s="8">
        <f t="shared" si="68"/>
        <v>6.5034445251709911</v>
      </c>
      <c r="AV98" s="8">
        <f t="shared" si="51"/>
        <v>6.4846422592718795</v>
      </c>
      <c r="AW98" s="8"/>
      <c r="AX98" s="8">
        <f t="shared" si="69"/>
        <v>6.290957343927877</v>
      </c>
      <c r="AY98" s="8">
        <f t="shared" si="70"/>
        <v>6.4512825812406644</v>
      </c>
      <c r="AZ98" s="8">
        <f t="shared" si="71"/>
        <v>6.4763883057918639</v>
      </c>
      <c r="BA98" s="8">
        <v>6.2841216590729756</v>
      </c>
      <c r="BB98" s="8">
        <f t="shared" si="72"/>
        <v>5.9178678374506521</v>
      </c>
      <c r="BC98" s="8">
        <v>6.1791994092084694</v>
      </c>
      <c r="BD98" s="8">
        <f t="shared" si="73"/>
        <v>6.2666880578727442</v>
      </c>
      <c r="BE98" s="5"/>
      <c r="BF98" s="60">
        <f t="shared" si="74"/>
        <v>64.201058899999992</v>
      </c>
      <c r="BG98" s="62">
        <f t="shared" si="75"/>
        <v>70.423244199999999</v>
      </c>
      <c r="BH98" s="62">
        <f t="shared" si="76"/>
        <v>59.801545500000003</v>
      </c>
      <c r="BI98" s="62">
        <f t="shared" si="77"/>
        <v>70.567709600000001</v>
      </c>
      <c r="BJ98" s="62">
        <f t="shared" si="78"/>
        <v>70.100744199999994</v>
      </c>
      <c r="BK98" s="62">
        <f t="shared" si="79"/>
        <v>70.867900299999988</v>
      </c>
      <c r="BL98" s="62">
        <f t="shared" si="80"/>
        <v>68.341217700000001</v>
      </c>
      <c r="BM98" s="62">
        <f t="shared" si="81"/>
        <v>69.958244199999996</v>
      </c>
      <c r="BN98" s="63">
        <f t="shared" si="82"/>
        <v>71.273244199999993</v>
      </c>
      <c r="BO98" s="50"/>
      <c r="BP98" s="104"/>
      <c r="BX98" s="53">
        <f t="shared" si="46"/>
        <v>2022</v>
      </c>
      <c r="BY98" s="97">
        <f t="shared" si="83"/>
        <v>44713</v>
      </c>
      <c r="BZ98" s="56">
        <f t="shared" si="47"/>
        <v>6.5473499056510605</v>
      </c>
      <c r="CA98" s="56">
        <f t="shared" si="48"/>
        <v>5.9178678374506521</v>
      </c>
      <c r="CB98" s="56">
        <v>6.2808053325423625</v>
      </c>
      <c r="CC98" s="56">
        <v>6.1759488728110918</v>
      </c>
      <c r="CD98" s="56">
        <v>6.2808053325423625</v>
      </c>
      <c r="CE98" s="56">
        <f t="shared" si="49"/>
        <v>5.9508342965600267</v>
      </c>
      <c r="CF98" s="1"/>
      <c r="CG98" s="98">
        <v>-0.25</v>
      </c>
      <c r="CH98" s="99">
        <v>-0.75</v>
      </c>
      <c r="CI98" s="99">
        <v>0</v>
      </c>
      <c r="CJ98" s="99">
        <v>-0.75</v>
      </c>
      <c r="CK98" s="99">
        <v>3</v>
      </c>
      <c r="CL98" s="99">
        <v>-2</v>
      </c>
      <c r="CM98" s="99">
        <v>3.0508999999999986</v>
      </c>
      <c r="CN98" s="100">
        <v>5.5840600000000009</v>
      </c>
      <c r="CO98" s="13"/>
      <c r="CP98" s="101">
        <v>1.0640648581711234</v>
      </c>
      <c r="CQ98" s="102">
        <v>1.0279594442939517</v>
      </c>
      <c r="CR98" s="102">
        <v>1.0189427653728571</v>
      </c>
      <c r="CS98" s="102">
        <v>0.93131070778994629</v>
      </c>
      <c r="CT98" s="102">
        <v>1.0586641719776257</v>
      </c>
      <c r="CU98" s="103">
        <v>1.0028343064452128</v>
      </c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</row>
    <row r="99" spans="1:143" ht="12.75" x14ac:dyDescent="0.2">
      <c r="A99" s="3">
        <f t="shared" si="45"/>
        <v>2022</v>
      </c>
      <c r="B99" s="43">
        <v>44743</v>
      </c>
      <c r="C99" s="43">
        <v>44773</v>
      </c>
      <c r="D99" s="44">
        <f t="shared" si="50"/>
        <v>44743</v>
      </c>
      <c r="E99" s="94">
        <v>89.814610000000002</v>
      </c>
      <c r="F99" s="46">
        <v>66.268929999999997</v>
      </c>
      <c r="G99" s="94">
        <v>92.389349999999993</v>
      </c>
      <c r="H99" s="46">
        <v>70.268709999999999</v>
      </c>
      <c r="I99" s="94">
        <v>84.288089999999997</v>
      </c>
      <c r="J99" s="46">
        <v>61.778419999999997</v>
      </c>
      <c r="K99" s="94">
        <v>93.459990000000005</v>
      </c>
      <c r="L99" s="46">
        <v>71.018010000000004</v>
      </c>
      <c r="M99" s="94">
        <v>93.325419999999994</v>
      </c>
      <c r="N99" s="46">
        <v>70.704989999999995</v>
      </c>
      <c r="O99" s="94">
        <f t="shared" si="52"/>
        <v>96.889350000000007</v>
      </c>
      <c r="P99" s="46">
        <f t="shared" si="53"/>
        <v>69.268709999999999</v>
      </c>
      <c r="Q99" s="94">
        <f t="shared" si="54"/>
        <v>97.389350000000007</v>
      </c>
      <c r="R99" s="46">
        <f t="shared" si="55"/>
        <v>70.268709999999999</v>
      </c>
      <c r="S99" s="94">
        <f t="shared" si="56"/>
        <v>96.639350000000007</v>
      </c>
      <c r="T99" s="46">
        <f t="shared" si="57"/>
        <v>72.768709999999999</v>
      </c>
      <c r="U99" s="94">
        <f t="shared" si="58"/>
        <v>90.437880000000007</v>
      </c>
      <c r="V99" s="95">
        <f t="shared" si="59"/>
        <v>69.420109999999994</v>
      </c>
      <c r="W99" s="96">
        <v>6.637856837914053</v>
      </c>
      <c r="X99" s="96">
        <v>6.906683062989261</v>
      </c>
      <c r="Y99" s="96">
        <v>6.4104143169387786</v>
      </c>
      <c r="Z99" s="96">
        <v>6.2155506655064476</v>
      </c>
      <c r="AA99" s="96">
        <v>5.7911626736123871</v>
      </c>
      <c r="AB99" s="96">
        <v>6.5129969182550074</v>
      </c>
      <c r="AC99" s="96">
        <v>6.166564313760464</v>
      </c>
      <c r="AD99" s="96">
        <v>6.1493252067470001</v>
      </c>
      <c r="AE99" s="96">
        <v>5.9600860228380315</v>
      </c>
      <c r="AF99" s="96">
        <f t="shared" si="60"/>
        <v>6.6129212810151401</v>
      </c>
      <c r="AG99" s="96">
        <f t="shared" si="61"/>
        <v>6.3890117855735697</v>
      </c>
      <c r="AH99" s="96">
        <f t="shared" si="62"/>
        <v>6.3329447522782703</v>
      </c>
      <c r="AI99" s="96">
        <f t="shared" si="63"/>
        <v>6.5120276830251242</v>
      </c>
      <c r="AJ99" s="96">
        <f t="shared" si="64"/>
        <v>6.1844962806306372</v>
      </c>
      <c r="AK99" s="127"/>
      <c r="AL99" s="13"/>
      <c r="AM99" s="13"/>
      <c r="AN99" s="13"/>
      <c r="AO99" s="13"/>
      <c r="AP99" s="13"/>
      <c r="AQ99" s="13"/>
      <c r="AR99" s="8">
        <f t="shared" si="65"/>
        <v>6.2992705902637089</v>
      </c>
      <c r="AS99" s="8">
        <f t="shared" si="66"/>
        <v>6.2817493919575158</v>
      </c>
      <c r="AT99" s="8">
        <f t="shared" si="67"/>
        <v>6.5380315836297624</v>
      </c>
      <c r="AU99" s="8">
        <f t="shared" si="68"/>
        <v>6.5198463349214109</v>
      </c>
      <c r="AV99" s="8">
        <f t="shared" si="51"/>
        <v>6.4097244751930997</v>
      </c>
      <c r="AW99" s="8"/>
      <c r="AX99" s="8">
        <f t="shared" si="69"/>
        <v>6.3287991264819379</v>
      </c>
      <c r="AY99" s="8">
        <f t="shared" si="70"/>
        <v>6.2886950926032101</v>
      </c>
      <c r="AZ99" s="8">
        <f t="shared" si="71"/>
        <v>6.5168552734708083</v>
      </c>
      <c r="BA99" s="8">
        <v>6.3220715131270699</v>
      </c>
      <c r="BB99" s="8">
        <f t="shared" si="72"/>
        <v>5.9559763229966061</v>
      </c>
      <c r="BC99" s="8">
        <v>6.2165253181064042</v>
      </c>
      <c r="BD99" s="8">
        <f t="shared" si="73"/>
        <v>6.3040470773545429</v>
      </c>
      <c r="BE99" s="5"/>
      <c r="BF99" s="60">
        <f t="shared" si="74"/>
        <v>79.689967599999989</v>
      </c>
      <c r="BG99" s="62">
        <f t="shared" si="75"/>
        <v>82.877474799999987</v>
      </c>
      <c r="BH99" s="62">
        <f t="shared" si="76"/>
        <v>74.608931899999988</v>
      </c>
      <c r="BI99" s="62">
        <f t="shared" si="77"/>
        <v>83.598635099999996</v>
      </c>
      <c r="BJ99" s="62">
        <f t="shared" si="78"/>
        <v>85.727474799999996</v>
      </c>
      <c r="BK99" s="62">
        <f t="shared" si="79"/>
        <v>83.809938599999995</v>
      </c>
      <c r="BL99" s="62">
        <f t="shared" si="80"/>
        <v>81.400238900000005</v>
      </c>
      <c r="BM99" s="62">
        <f t="shared" si="81"/>
        <v>85.012474799999993</v>
      </c>
      <c r="BN99" s="63">
        <f t="shared" si="82"/>
        <v>86.37497479999999</v>
      </c>
      <c r="BO99" s="50"/>
      <c r="BP99" s="104"/>
      <c r="BX99" s="53">
        <f t="shared" si="46"/>
        <v>2022</v>
      </c>
      <c r="BY99" s="97">
        <f t="shared" si="83"/>
        <v>44743</v>
      </c>
      <c r="BZ99" s="56">
        <f t="shared" si="47"/>
        <v>6.6289550333766627</v>
      </c>
      <c r="CA99" s="56">
        <f t="shared" si="48"/>
        <v>5.9559763229966061</v>
      </c>
      <c r="CB99" s="56">
        <v>6.3187551865964569</v>
      </c>
      <c r="CC99" s="56">
        <v>6.2132748498208796</v>
      </c>
      <c r="CD99" s="56">
        <v>6.3187551865964569</v>
      </c>
      <c r="CE99" s="56">
        <f t="shared" si="49"/>
        <v>5.9890014466465376</v>
      </c>
      <c r="CF99" s="1"/>
      <c r="CG99" s="98">
        <v>4.5000000000000071</v>
      </c>
      <c r="CH99" s="99">
        <v>-1</v>
      </c>
      <c r="CI99" s="99">
        <v>5.0000000000000071</v>
      </c>
      <c r="CJ99" s="99">
        <v>0</v>
      </c>
      <c r="CK99" s="99">
        <v>4.2500000000000071</v>
      </c>
      <c r="CL99" s="99">
        <v>2.5</v>
      </c>
      <c r="CM99" s="99">
        <v>0.6232700000000051</v>
      </c>
      <c r="CN99" s="100">
        <v>3.1511800000000036</v>
      </c>
      <c r="CO99" s="13"/>
      <c r="CP99" s="101">
        <v>1.063931683111188</v>
      </c>
      <c r="CQ99" s="102">
        <v>1.0279076029465506</v>
      </c>
      <c r="CR99" s="102">
        <v>1.0188871578866388</v>
      </c>
      <c r="CS99" s="102">
        <v>0.93172157790471788</v>
      </c>
      <c r="CT99" s="102">
        <v>1.0589824841073894</v>
      </c>
      <c r="CU99" s="103">
        <v>1.0029079347847161</v>
      </c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</row>
    <row r="100" spans="1:143" ht="12.75" x14ac:dyDescent="0.2">
      <c r="A100" s="3">
        <f t="shared" si="45"/>
        <v>2022</v>
      </c>
      <c r="B100" s="43">
        <v>44774</v>
      </c>
      <c r="C100" s="43">
        <v>44804</v>
      </c>
      <c r="D100" s="44">
        <f t="shared" si="50"/>
        <v>44774</v>
      </c>
      <c r="E100" s="94">
        <v>93.964489999999998</v>
      </c>
      <c r="F100" s="46">
        <v>68.987790000000004</v>
      </c>
      <c r="G100" s="94">
        <v>93.598439999999997</v>
      </c>
      <c r="H100" s="46">
        <v>72.356589999999997</v>
      </c>
      <c r="I100" s="94">
        <v>88.255380000000002</v>
      </c>
      <c r="J100" s="46">
        <v>64.377660000000006</v>
      </c>
      <c r="K100" s="94">
        <v>94.994060000000005</v>
      </c>
      <c r="L100" s="46">
        <v>71.846639999999994</v>
      </c>
      <c r="M100" s="94">
        <v>95.01173</v>
      </c>
      <c r="N100" s="46">
        <v>72.393389999999997</v>
      </c>
      <c r="O100" s="94">
        <f t="shared" si="52"/>
        <v>97.098439999999997</v>
      </c>
      <c r="P100" s="46">
        <f t="shared" si="53"/>
        <v>71.356589999999997</v>
      </c>
      <c r="Q100" s="94">
        <f t="shared" si="54"/>
        <v>97.848439999999997</v>
      </c>
      <c r="R100" s="46">
        <f t="shared" si="55"/>
        <v>72.356589999999997</v>
      </c>
      <c r="S100" s="94">
        <f t="shared" si="56"/>
        <v>97.348439999999997</v>
      </c>
      <c r="T100" s="46">
        <f t="shared" si="57"/>
        <v>74.856589999999997</v>
      </c>
      <c r="U100" s="94">
        <f t="shared" si="58"/>
        <v>90.313789999999997</v>
      </c>
      <c r="V100" s="95">
        <f t="shared" si="59"/>
        <v>67.848270000000014</v>
      </c>
      <c r="W100" s="96">
        <v>6.6778863325167217</v>
      </c>
      <c r="X100" s="96">
        <v>7.3042369161476266</v>
      </c>
      <c r="Y100" s="96">
        <v>6.4620780633148582</v>
      </c>
      <c r="Z100" s="96">
        <v>6.2523494499190937</v>
      </c>
      <c r="AA100" s="96">
        <v>5.827954793184623</v>
      </c>
      <c r="AB100" s="96">
        <v>6.5522860959905653</v>
      </c>
      <c r="AC100" s="96">
        <v>6.3806911126134231</v>
      </c>
      <c r="AD100" s="96">
        <v>6.188795120296489</v>
      </c>
      <c r="AE100" s="96">
        <v>5.9956227591380058</v>
      </c>
      <c r="AF100" s="96">
        <f t="shared" si="60"/>
        <v>6.6510413316682371</v>
      </c>
      <c r="AG100" s="96">
        <f t="shared" si="61"/>
        <v>6.4265305808661699</v>
      </c>
      <c r="AH100" s="96">
        <f t="shared" si="62"/>
        <v>6.369984475898451</v>
      </c>
      <c r="AI100" s="96">
        <f t="shared" si="63"/>
        <v>6.5537701343447647</v>
      </c>
      <c r="AJ100" s="96">
        <f t="shared" si="64"/>
        <v>6.3986231332019505</v>
      </c>
      <c r="AK100" s="127"/>
      <c r="AL100" s="13"/>
      <c r="AM100" s="13"/>
      <c r="AN100" s="13"/>
      <c r="AO100" s="13"/>
      <c r="AP100" s="13"/>
      <c r="AQ100" s="13"/>
      <c r="AR100" s="8">
        <f t="shared" si="65"/>
        <v>6.516901242619598</v>
      </c>
      <c r="AS100" s="8">
        <f t="shared" si="66"/>
        <v>6.3218651695258545</v>
      </c>
      <c r="AT100" s="8">
        <f t="shared" si="67"/>
        <v>6.7639104002774681</v>
      </c>
      <c r="AU100" s="8">
        <f t="shared" si="68"/>
        <v>6.5614824935596756</v>
      </c>
      <c r="AV100" s="8">
        <f t="shared" si="51"/>
        <v>6.5410398264956493</v>
      </c>
      <c r="AW100" s="8"/>
      <c r="AX100" s="8">
        <f t="shared" si="69"/>
        <v>6.3662419270646051</v>
      </c>
      <c r="AY100" s="8">
        <f t="shared" si="70"/>
        <v>6.5059724125960656</v>
      </c>
      <c r="AZ100" s="8">
        <f t="shared" si="71"/>
        <v>6.5561580012147829</v>
      </c>
      <c r="BA100" s="8">
        <v>6.3596209099930689</v>
      </c>
      <c r="BB100" s="8">
        <f t="shared" si="72"/>
        <v>5.9936770295979338</v>
      </c>
      <c r="BC100" s="8">
        <v>6.2534573538553389</v>
      </c>
      <c r="BD100" s="8">
        <f t="shared" si="73"/>
        <v>6.3410122048408777</v>
      </c>
      <c r="BE100" s="5"/>
      <c r="BF100" s="60">
        <f t="shared" si="74"/>
        <v>83.224508999999998</v>
      </c>
      <c r="BG100" s="62">
        <f t="shared" si="75"/>
        <v>84.464444499999985</v>
      </c>
      <c r="BH100" s="62">
        <f t="shared" si="76"/>
        <v>77.987960400000006</v>
      </c>
      <c r="BI100" s="62">
        <f t="shared" si="77"/>
        <v>85.285843799999995</v>
      </c>
      <c r="BJ100" s="62">
        <f t="shared" si="78"/>
        <v>86.886944499999998</v>
      </c>
      <c r="BK100" s="62">
        <f t="shared" si="79"/>
        <v>85.040669399999985</v>
      </c>
      <c r="BL100" s="62">
        <f t="shared" si="80"/>
        <v>80.653616400000004</v>
      </c>
      <c r="BM100" s="62">
        <f t="shared" si="81"/>
        <v>86.029444499999983</v>
      </c>
      <c r="BN100" s="63">
        <f t="shared" si="82"/>
        <v>87.676944499999991</v>
      </c>
      <c r="BO100" s="50"/>
      <c r="BP100" s="104"/>
      <c r="BX100" s="53">
        <f t="shared" si="46"/>
        <v>2022</v>
      </c>
      <c r="BY100" s="97">
        <f t="shared" si="83"/>
        <v>44774</v>
      </c>
      <c r="BZ100" s="56">
        <f t="shared" si="47"/>
        <v>6.6821125046968399</v>
      </c>
      <c r="CA100" s="56">
        <f t="shared" si="48"/>
        <v>5.9936770295979338</v>
      </c>
      <c r="CB100" s="56">
        <v>6.3563045834624567</v>
      </c>
      <c r="CC100" s="56">
        <v>6.2502069529629338</v>
      </c>
      <c r="CD100" s="56">
        <v>6.3563045834624567</v>
      </c>
      <c r="CE100" s="56">
        <f t="shared" si="49"/>
        <v>6.0267601900498997</v>
      </c>
      <c r="CF100" s="1"/>
      <c r="CG100" s="98">
        <v>3.5</v>
      </c>
      <c r="CH100" s="99">
        <v>-1</v>
      </c>
      <c r="CI100" s="99">
        <v>4.25</v>
      </c>
      <c r="CJ100" s="99">
        <v>0</v>
      </c>
      <c r="CK100" s="99">
        <v>3.75</v>
      </c>
      <c r="CL100" s="99">
        <v>2.5</v>
      </c>
      <c r="CM100" s="99">
        <v>-3.6507000000000005</v>
      </c>
      <c r="CN100" s="100">
        <v>-1.1395199999999974</v>
      </c>
      <c r="CO100" s="13"/>
      <c r="CP100" s="101">
        <v>1.0637667304015297</v>
      </c>
      <c r="CQ100" s="102">
        <v>1.0278585086042065</v>
      </c>
      <c r="CR100" s="102">
        <v>1.0188145315487571</v>
      </c>
      <c r="CS100" s="102">
        <v>0.93212237093690242</v>
      </c>
      <c r="CT100" s="102">
        <v>1.0589735169696151</v>
      </c>
      <c r="CU100" s="103">
        <v>1.0028103571027094</v>
      </c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</row>
    <row r="101" spans="1:143" ht="12.75" x14ac:dyDescent="0.2">
      <c r="A101" s="3">
        <f t="shared" si="45"/>
        <v>2022</v>
      </c>
      <c r="B101" s="43">
        <v>44805</v>
      </c>
      <c r="C101" s="43">
        <v>44834</v>
      </c>
      <c r="D101" s="44">
        <f t="shared" si="50"/>
        <v>44805</v>
      </c>
      <c r="E101" s="94">
        <v>82.087000000000003</v>
      </c>
      <c r="F101" s="46">
        <v>68.015630000000002</v>
      </c>
      <c r="G101" s="94">
        <v>77.911169999999998</v>
      </c>
      <c r="H101" s="46">
        <v>67.491579999999999</v>
      </c>
      <c r="I101" s="94">
        <v>77.652680000000004</v>
      </c>
      <c r="J101" s="46">
        <v>63.778129999999997</v>
      </c>
      <c r="K101" s="94">
        <v>81.179079999999999</v>
      </c>
      <c r="L101" s="46">
        <v>69.487039999999993</v>
      </c>
      <c r="M101" s="94">
        <v>81.042270000000002</v>
      </c>
      <c r="N101" s="46">
        <v>69.198390000000003</v>
      </c>
      <c r="O101" s="94">
        <f t="shared" si="52"/>
        <v>79.911169999999998</v>
      </c>
      <c r="P101" s="46">
        <f t="shared" si="53"/>
        <v>64.991579999999999</v>
      </c>
      <c r="Q101" s="94">
        <f t="shared" si="54"/>
        <v>78.911169999999998</v>
      </c>
      <c r="R101" s="46">
        <f t="shared" si="55"/>
        <v>64.491579999999999</v>
      </c>
      <c r="S101" s="94">
        <f t="shared" si="56"/>
        <v>81.161169999999998</v>
      </c>
      <c r="T101" s="46">
        <f t="shared" si="57"/>
        <v>69.741579999999999</v>
      </c>
      <c r="U101" s="94">
        <f t="shared" si="58"/>
        <v>78.124409999999997</v>
      </c>
      <c r="V101" s="95">
        <f t="shared" si="59"/>
        <v>65.275890000000004</v>
      </c>
      <c r="W101" s="96">
        <v>6.5790148977365854</v>
      </c>
      <c r="X101" s="96">
        <v>6.9941446797049442</v>
      </c>
      <c r="Y101" s="96">
        <v>6.3980266149836122</v>
      </c>
      <c r="Z101" s="96">
        <v>6.3007081050516911</v>
      </c>
      <c r="AA101" s="96">
        <v>5.8763173684435221</v>
      </c>
      <c r="AB101" s="96">
        <v>6.5977630284562947</v>
      </c>
      <c r="AC101" s="96">
        <v>6.4281735920564671</v>
      </c>
      <c r="AD101" s="96">
        <v>6.2396686514036359</v>
      </c>
      <c r="AE101" s="96">
        <v>6.0466359741581348</v>
      </c>
      <c r="AF101" s="96">
        <f t="shared" si="60"/>
        <v>6.699276757404264</v>
      </c>
      <c r="AG101" s="96">
        <f t="shared" si="61"/>
        <v>6.4747680804042247</v>
      </c>
      <c r="AH101" s="96">
        <f t="shared" si="62"/>
        <v>6.4183420444382921</v>
      </c>
      <c r="AI101" s="96">
        <f t="shared" si="63"/>
        <v>6.604408450143576</v>
      </c>
      <c r="AJ101" s="96">
        <f t="shared" si="64"/>
        <v>6.4461056751274253</v>
      </c>
      <c r="AK101" s="127"/>
      <c r="AL101" s="13"/>
      <c r="AM101" s="13"/>
      <c r="AN101" s="13"/>
      <c r="AO101" s="13"/>
      <c r="AP101" s="13"/>
      <c r="AQ101" s="13"/>
      <c r="AR101" s="8">
        <f t="shared" si="65"/>
        <v>6.5651606993154452</v>
      </c>
      <c r="AS101" s="8">
        <f t="shared" si="66"/>
        <v>6.3735711671954824</v>
      </c>
      <c r="AT101" s="8">
        <f t="shared" si="67"/>
        <v>6.813998882081461</v>
      </c>
      <c r="AU101" s="8">
        <f t="shared" si="68"/>
        <v>6.6151481396475509</v>
      </c>
      <c r="AV101" s="8">
        <f t="shared" si="51"/>
        <v>6.5919697220599849</v>
      </c>
      <c r="AW101" s="8"/>
      <c r="AX101" s="8">
        <f t="shared" si="69"/>
        <v>6.415446907867004</v>
      </c>
      <c r="AY101" s="8">
        <f t="shared" si="70"/>
        <v>6.5541535180684587</v>
      </c>
      <c r="AZ101" s="8">
        <f t="shared" si="71"/>
        <v>6.6016506177149772</v>
      </c>
      <c r="BA101" s="8">
        <v>6.4089667018142764</v>
      </c>
      <c r="BB101" s="8">
        <f t="shared" si="72"/>
        <v>6.0432339260616077</v>
      </c>
      <c r="BC101" s="8">
        <v>6.3019918364225003</v>
      </c>
      <c r="BD101" s="8">
        <f t="shared" si="73"/>
        <v>6.3895894576109402</v>
      </c>
      <c r="BE101" s="5"/>
      <c r="BF101" s="60">
        <f t="shared" si="74"/>
        <v>76.036310899999989</v>
      </c>
      <c r="BG101" s="62">
        <f t="shared" si="75"/>
        <v>73.430746299999996</v>
      </c>
      <c r="BH101" s="62">
        <f t="shared" si="76"/>
        <v>71.686623499999996</v>
      </c>
      <c r="BI101" s="62">
        <f t="shared" si="77"/>
        <v>75.949401600000002</v>
      </c>
      <c r="BJ101" s="62">
        <f t="shared" si="78"/>
        <v>72.710746299999997</v>
      </c>
      <c r="BK101" s="62">
        <f t="shared" si="79"/>
        <v>76.151502799999989</v>
      </c>
      <c r="BL101" s="62">
        <f t="shared" si="80"/>
        <v>72.599546399999994</v>
      </c>
      <c r="BM101" s="62">
        <f t="shared" si="81"/>
        <v>73.495746299999993</v>
      </c>
      <c r="BN101" s="63">
        <f t="shared" si="82"/>
        <v>76.250746299999989</v>
      </c>
      <c r="BO101" s="50"/>
      <c r="BP101" s="104"/>
      <c r="BX101" s="53">
        <f t="shared" si="46"/>
        <v>2022</v>
      </c>
      <c r="BY101" s="97">
        <f t="shared" si="83"/>
        <v>44805</v>
      </c>
      <c r="BZ101" s="56">
        <f t="shared" si="47"/>
        <v>6.6162091727375376</v>
      </c>
      <c r="CA101" s="56">
        <f t="shared" si="48"/>
        <v>6.0432339260616077</v>
      </c>
      <c r="CB101" s="56">
        <v>6.4056503752836633</v>
      </c>
      <c r="CC101" s="56">
        <v>6.2987415240952149</v>
      </c>
      <c r="CD101" s="56">
        <v>6.4056503752836633</v>
      </c>
      <c r="CE101" s="56">
        <f t="shared" si="49"/>
        <v>6.0763933748394106</v>
      </c>
      <c r="CF101" s="1"/>
      <c r="CG101" s="98">
        <v>2</v>
      </c>
      <c r="CH101" s="99">
        <v>-2.5</v>
      </c>
      <c r="CI101" s="99">
        <v>1</v>
      </c>
      <c r="CJ101" s="99">
        <v>-3</v>
      </c>
      <c r="CK101" s="99">
        <v>3.25</v>
      </c>
      <c r="CL101" s="99">
        <v>2.25</v>
      </c>
      <c r="CM101" s="99">
        <v>-3.9625900000000058</v>
      </c>
      <c r="CN101" s="100">
        <v>-2.7397399999999976</v>
      </c>
      <c r="CO101" s="13"/>
      <c r="CP101" s="101">
        <v>1.0632577554311735</v>
      </c>
      <c r="CQ101" s="102">
        <v>1.0276254624798407</v>
      </c>
      <c r="CR101" s="102">
        <v>1.0186699554121998</v>
      </c>
      <c r="CS101" s="102">
        <v>0.93264396167346542</v>
      </c>
      <c r="CT101" s="102">
        <v>1.0584549948269915</v>
      </c>
      <c r="CU101" s="103">
        <v>1.002789607781146</v>
      </c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</row>
    <row r="102" spans="1:143" ht="12.75" x14ac:dyDescent="0.2">
      <c r="A102" s="3">
        <f t="shared" si="45"/>
        <v>2022</v>
      </c>
      <c r="B102" s="43">
        <v>44835</v>
      </c>
      <c r="C102" s="43">
        <v>44865</v>
      </c>
      <c r="D102" s="44">
        <f t="shared" si="50"/>
        <v>44835</v>
      </c>
      <c r="E102" s="94">
        <v>78.958690000000004</v>
      </c>
      <c r="F102" s="46">
        <v>67.128349999999998</v>
      </c>
      <c r="G102" s="94">
        <v>69.645259999999993</v>
      </c>
      <c r="H102" s="46">
        <v>65.987840000000006</v>
      </c>
      <c r="I102" s="94">
        <v>74.990260000000006</v>
      </c>
      <c r="J102" s="46">
        <v>62.657739999999997</v>
      </c>
      <c r="K102" s="94">
        <v>78.139219999999995</v>
      </c>
      <c r="L102" s="46">
        <v>70.103340000000003</v>
      </c>
      <c r="M102" s="94">
        <v>75.458070000000006</v>
      </c>
      <c r="N102" s="46">
        <v>69.157169999999994</v>
      </c>
      <c r="O102" s="94">
        <f t="shared" si="52"/>
        <v>69.895259999999993</v>
      </c>
      <c r="P102" s="46">
        <f t="shared" si="53"/>
        <v>64.987840000000006</v>
      </c>
      <c r="Q102" s="94">
        <f t="shared" si="54"/>
        <v>69.145259999999993</v>
      </c>
      <c r="R102" s="46">
        <f t="shared" si="55"/>
        <v>64.987840000000006</v>
      </c>
      <c r="S102" s="94">
        <f t="shared" si="56"/>
        <v>72.645259999999993</v>
      </c>
      <c r="T102" s="46">
        <f t="shared" si="57"/>
        <v>66.987840000000006</v>
      </c>
      <c r="U102" s="94">
        <f t="shared" si="58"/>
        <v>76.548509999999993</v>
      </c>
      <c r="V102" s="95">
        <f t="shared" si="59"/>
        <v>64.307999999999993</v>
      </c>
      <c r="W102" s="96">
        <v>6.6154836900440985</v>
      </c>
      <c r="X102" s="96">
        <v>7.0393126539682083</v>
      </c>
      <c r="Y102" s="96">
        <v>6.4323884607504791</v>
      </c>
      <c r="Z102" s="96">
        <v>6.3562976161281606</v>
      </c>
      <c r="AA102" s="96">
        <v>5.9319068593620337</v>
      </c>
      <c r="AB102" s="96">
        <v>6.6554740180263368</v>
      </c>
      <c r="AC102" s="96">
        <v>6.4844453992811095</v>
      </c>
      <c r="AD102" s="96">
        <v>6.2988759723620138</v>
      </c>
      <c r="AE102" s="96">
        <v>6.1016400435369063</v>
      </c>
      <c r="AF102" s="96">
        <f t="shared" si="60"/>
        <v>6.7563008477167417</v>
      </c>
      <c r="AG102" s="96">
        <f t="shared" si="61"/>
        <v>6.5311944265926236</v>
      </c>
      <c r="AH102" s="96">
        <f t="shared" si="62"/>
        <v>6.4741706544863016</v>
      </c>
      <c r="AI102" s="96">
        <f t="shared" si="63"/>
        <v>6.6661211229996313</v>
      </c>
      <c r="AJ102" s="96">
        <f t="shared" si="64"/>
        <v>6.5023773857471712</v>
      </c>
      <c r="AK102" s="127"/>
      <c r="AL102" s="13"/>
      <c r="AM102" s="13"/>
      <c r="AN102" s="13"/>
      <c r="AO102" s="13"/>
      <c r="AP102" s="13"/>
      <c r="AQ102" s="13"/>
      <c r="AR102" s="8">
        <f t="shared" si="65"/>
        <v>6.6223533075323804</v>
      </c>
      <c r="AS102" s="8">
        <f t="shared" si="66"/>
        <v>6.4337473242829688</v>
      </c>
      <c r="AT102" s="8">
        <f t="shared" si="67"/>
        <v>6.8733590803126896</v>
      </c>
      <c r="AU102" s="8">
        <f t="shared" si="68"/>
        <v>6.6776049627383545</v>
      </c>
      <c r="AV102" s="8">
        <f t="shared" si="51"/>
        <v>6.6517661687165983</v>
      </c>
      <c r="AW102" s="8"/>
      <c r="AX102" s="8">
        <f t="shared" si="69"/>
        <v>6.4720092919496954</v>
      </c>
      <c r="AY102" s="8">
        <f t="shared" si="70"/>
        <v>6.6112532717210639</v>
      </c>
      <c r="AZ102" s="8">
        <f t="shared" si="71"/>
        <v>6.6593815105876457</v>
      </c>
      <c r="BA102" s="8">
        <v>6.4656906915497965</v>
      </c>
      <c r="BB102" s="8">
        <f t="shared" si="72"/>
        <v>6.1001962079742125</v>
      </c>
      <c r="BC102" s="8">
        <v>6.3577832096956994</v>
      </c>
      <c r="BD102" s="8">
        <f t="shared" si="73"/>
        <v>6.4454302522633453</v>
      </c>
      <c r="BE102" s="5"/>
      <c r="BF102" s="60">
        <f t="shared" si="74"/>
        <v>73.871643799999987</v>
      </c>
      <c r="BG102" s="62">
        <f t="shared" si="75"/>
        <v>68.072569399999992</v>
      </c>
      <c r="BH102" s="62">
        <f t="shared" si="76"/>
        <v>69.687276400000002</v>
      </c>
      <c r="BI102" s="62">
        <f t="shared" si="77"/>
        <v>72.748683</v>
      </c>
      <c r="BJ102" s="62">
        <f t="shared" si="78"/>
        <v>67.357569399999988</v>
      </c>
      <c r="BK102" s="62">
        <f t="shared" si="79"/>
        <v>74.683791599999992</v>
      </c>
      <c r="BL102" s="62">
        <f t="shared" si="80"/>
        <v>71.285090699999984</v>
      </c>
      <c r="BM102" s="62">
        <f t="shared" si="81"/>
        <v>67.785069399999998</v>
      </c>
      <c r="BN102" s="63">
        <f t="shared" si="82"/>
        <v>70.212569399999992</v>
      </c>
      <c r="BO102" s="50"/>
      <c r="BP102" s="104"/>
      <c r="BX102" s="53">
        <f t="shared" si="46"/>
        <v>2022</v>
      </c>
      <c r="BY102" s="97">
        <f t="shared" si="83"/>
        <v>44835</v>
      </c>
      <c r="BZ102" s="56">
        <f t="shared" si="47"/>
        <v>6.6515645032930131</v>
      </c>
      <c r="CA102" s="56">
        <f t="shared" si="48"/>
        <v>6.1001962079742125</v>
      </c>
      <c r="CB102" s="56">
        <v>6.4623743650191834</v>
      </c>
      <c r="CC102" s="56">
        <v>6.3545329991758166</v>
      </c>
      <c r="CD102" s="56">
        <v>6.4623743650191834</v>
      </c>
      <c r="CE102" s="56">
        <f t="shared" si="49"/>
        <v>6.1334433449938759</v>
      </c>
      <c r="CF102" s="1"/>
      <c r="CG102" s="98">
        <v>0.25</v>
      </c>
      <c r="CH102" s="99">
        <v>-1</v>
      </c>
      <c r="CI102" s="99">
        <v>-0.5</v>
      </c>
      <c r="CJ102" s="99">
        <v>-1</v>
      </c>
      <c r="CK102" s="99">
        <v>3</v>
      </c>
      <c r="CL102" s="99">
        <v>1</v>
      </c>
      <c r="CM102" s="99">
        <v>-2.410180000000004</v>
      </c>
      <c r="CN102" s="100">
        <v>-2.8203499999999977</v>
      </c>
      <c r="CO102" s="13"/>
      <c r="CP102" s="101">
        <v>1.0629302238104195</v>
      </c>
      <c r="CQ102" s="102">
        <v>1.0275155162685725</v>
      </c>
      <c r="CR102" s="102">
        <v>1.0185442918939251</v>
      </c>
      <c r="CS102" s="102">
        <v>0.93323302614256154</v>
      </c>
      <c r="CT102" s="102">
        <v>1.0583032833554753</v>
      </c>
      <c r="CU102" s="103">
        <v>1.0027653847571991</v>
      </c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</row>
    <row r="103" spans="1:143" ht="12.75" x14ac:dyDescent="0.2">
      <c r="A103" s="3">
        <f t="shared" si="45"/>
        <v>2022</v>
      </c>
      <c r="B103" s="43">
        <v>44866</v>
      </c>
      <c r="C103" s="43">
        <v>44895</v>
      </c>
      <c r="D103" s="44">
        <f t="shared" si="50"/>
        <v>44866</v>
      </c>
      <c r="E103" s="94">
        <v>88.314189999999996</v>
      </c>
      <c r="F103" s="46">
        <v>73.09</v>
      </c>
      <c r="G103" s="94">
        <v>70.348990000000001</v>
      </c>
      <c r="H103" s="46">
        <v>68.168400000000005</v>
      </c>
      <c r="I103" s="94">
        <v>83.543340000000001</v>
      </c>
      <c r="J103" s="46">
        <v>68.589640000000003</v>
      </c>
      <c r="K103" s="94">
        <v>82.128870000000006</v>
      </c>
      <c r="L103" s="46">
        <v>73.424419999999998</v>
      </c>
      <c r="M103" s="94">
        <v>79.692599999999999</v>
      </c>
      <c r="N103" s="46">
        <v>73.020709999999994</v>
      </c>
      <c r="O103" s="94">
        <f t="shared" si="52"/>
        <v>69.598990000000001</v>
      </c>
      <c r="P103" s="46">
        <f t="shared" si="53"/>
        <v>67.168400000000005</v>
      </c>
      <c r="Q103" s="94">
        <f t="shared" si="54"/>
        <v>69.848990000000001</v>
      </c>
      <c r="R103" s="46">
        <f t="shared" si="55"/>
        <v>67.668400000000005</v>
      </c>
      <c r="S103" s="94">
        <f t="shared" si="56"/>
        <v>73.098990000000001</v>
      </c>
      <c r="T103" s="46">
        <f t="shared" si="57"/>
        <v>68.668400000000005</v>
      </c>
      <c r="U103" s="94">
        <f t="shared" si="58"/>
        <v>85.860519999999994</v>
      </c>
      <c r="V103" s="95">
        <f t="shared" si="59"/>
        <v>69.667310000000015</v>
      </c>
      <c r="W103" s="96">
        <v>7.1095513258688783</v>
      </c>
      <c r="X103" s="96">
        <v>7.2715411370428029</v>
      </c>
      <c r="Y103" s="96">
        <v>6.9281315416658531</v>
      </c>
      <c r="Z103" s="96">
        <v>7.2330383105544982</v>
      </c>
      <c r="AA103" s="96">
        <v>7.0417639932054428</v>
      </c>
      <c r="AB103" s="96">
        <v>7.5044521986431931</v>
      </c>
      <c r="AC103" s="96">
        <v>7.3719640264823294</v>
      </c>
      <c r="AD103" s="96">
        <v>7.5755946879416802</v>
      </c>
      <c r="AE103" s="96">
        <v>6.4099863228123448</v>
      </c>
      <c r="AF103" s="96">
        <f t="shared" si="60"/>
        <v>7.632084355123963</v>
      </c>
      <c r="AG103" s="96">
        <f t="shared" si="61"/>
        <v>7.4074565786871682</v>
      </c>
      <c r="AH103" s="96">
        <f t="shared" si="62"/>
        <v>7.3506720157241672</v>
      </c>
      <c r="AI103" s="96">
        <f t="shared" si="63"/>
        <v>7.9677099268826259</v>
      </c>
      <c r="AJ103" s="96">
        <f t="shared" si="64"/>
        <v>7.3898960247305112</v>
      </c>
      <c r="AK103" s="127"/>
      <c r="AL103" s="13"/>
      <c r="AM103" s="13"/>
      <c r="AN103" s="13"/>
      <c r="AO103" s="13"/>
      <c r="AP103" s="13"/>
      <c r="AQ103" s="13"/>
      <c r="AR103" s="8">
        <f t="shared" si="65"/>
        <v>7.5243948028075298</v>
      </c>
      <c r="AS103" s="8">
        <f t="shared" si="66"/>
        <v>7.7313575647338952</v>
      </c>
      <c r="AT103" s="8">
        <f t="shared" si="67"/>
        <v>7.8095877931076298</v>
      </c>
      <c r="AU103" s="8">
        <f t="shared" si="68"/>
        <v>8.0243944081134106</v>
      </c>
      <c r="AV103" s="8">
        <f t="shared" si="51"/>
        <v>7.7724336421906166</v>
      </c>
      <c r="AW103" s="8"/>
      <c r="AX103" s="8">
        <f t="shared" si="69"/>
        <v>7.3640938406130427</v>
      </c>
      <c r="AY103" s="8">
        <f t="shared" si="70"/>
        <v>7.5118302653296078</v>
      </c>
      <c r="AZ103" s="8">
        <f t="shared" si="71"/>
        <v>7.5086524858659391</v>
      </c>
      <c r="BA103" s="8">
        <v>7.3603241029447624</v>
      </c>
      <c r="BB103" s="8">
        <f t="shared" si="72"/>
        <v>7.2374614337590364</v>
      </c>
      <c r="BC103" s="8">
        <v>7.237707679581078</v>
      </c>
      <c r="BD103" s="8">
        <f t="shared" si="73"/>
        <v>7.3261341140678029</v>
      </c>
      <c r="BE103" s="5"/>
      <c r="BF103" s="60">
        <f t="shared" si="74"/>
        <v>81.767788299999992</v>
      </c>
      <c r="BG103" s="62">
        <f t="shared" si="75"/>
        <v>69.411336300000002</v>
      </c>
      <c r="BH103" s="62">
        <f t="shared" si="76"/>
        <v>77.113248999999996</v>
      </c>
      <c r="BI103" s="62">
        <f t="shared" si="77"/>
        <v>76.823687299999989</v>
      </c>
      <c r="BJ103" s="62">
        <f t="shared" si="78"/>
        <v>68.911336300000002</v>
      </c>
      <c r="BK103" s="62">
        <f t="shared" si="79"/>
        <v>78.385956499999992</v>
      </c>
      <c r="BL103" s="62">
        <f t="shared" si="80"/>
        <v>78.897439700000007</v>
      </c>
      <c r="BM103" s="62">
        <f t="shared" si="81"/>
        <v>68.5538363</v>
      </c>
      <c r="BN103" s="63">
        <f t="shared" si="82"/>
        <v>71.193836300000001</v>
      </c>
      <c r="BO103" s="50"/>
      <c r="BP103" s="104"/>
      <c r="BX103" s="53">
        <f t="shared" si="46"/>
        <v>2022</v>
      </c>
      <c r="BY103" s="97">
        <f t="shared" si="83"/>
        <v>44866</v>
      </c>
      <c r="BZ103" s="56">
        <f t="shared" si="47"/>
        <v>7.1616407260683745</v>
      </c>
      <c r="CA103" s="56">
        <f t="shared" si="48"/>
        <v>7.2374614337590364</v>
      </c>
      <c r="CB103" s="56">
        <v>7.3570077764141493</v>
      </c>
      <c r="CC103" s="56">
        <v>7.2344590747364128</v>
      </c>
      <c r="CD103" s="56">
        <v>7.3570077764141493</v>
      </c>
      <c r="CE103" s="56">
        <f t="shared" si="49"/>
        <v>7.2724592869513982</v>
      </c>
      <c r="CF103" s="1"/>
      <c r="CG103" s="98">
        <v>-0.75</v>
      </c>
      <c r="CH103" s="99">
        <v>-1</v>
      </c>
      <c r="CI103" s="99">
        <v>-0.5</v>
      </c>
      <c r="CJ103" s="99">
        <v>-0.5</v>
      </c>
      <c r="CK103" s="99">
        <v>2.75</v>
      </c>
      <c r="CL103" s="99">
        <v>0.5</v>
      </c>
      <c r="CM103" s="99">
        <v>-2.4536700000000025</v>
      </c>
      <c r="CN103" s="100">
        <v>-3.4226899999999958</v>
      </c>
      <c r="CO103" s="13"/>
      <c r="CP103" s="101">
        <v>1.0551699061219093</v>
      </c>
      <c r="CQ103" s="102">
        <v>1.0241141081581384</v>
      </c>
      <c r="CR103" s="102">
        <v>1.0162633875446252</v>
      </c>
      <c r="CS103" s="102">
        <v>0.97355546740711352</v>
      </c>
      <c r="CT103" s="102">
        <v>1.0517603244488631</v>
      </c>
      <c r="CU103" s="103">
        <v>1.0024324587292837</v>
      </c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</row>
    <row r="104" spans="1:143" ht="12.75" x14ac:dyDescent="0.2">
      <c r="A104" s="3">
        <f t="shared" si="45"/>
        <v>2022</v>
      </c>
      <c r="B104" s="43">
        <v>44896</v>
      </c>
      <c r="C104" s="43">
        <v>44926</v>
      </c>
      <c r="D104" s="44">
        <f t="shared" si="50"/>
        <v>44896</v>
      </c>
      <c r="E104" s="94">
        <v>89.134399999999999</v>
      </c>
      <c r="F104" s="46">
        <v>74.125600000000006</v>
      </c>
      <c r="G104" s="94">
        <v>72.844139999999996</v>
      </c>
      <c r="H104" s="46">
        <v>70.975009999999997</v>
      </c>
      <c r="I104" s="94">
        <v>84.669269999999997</v>
      </c>
      <c r="J104" s="46">
        <v>69.767219999999995</v>
      </c>
      <c r="K104" s="94">
        <v>80.555859999999996</v>
      </c>
      <c r="L104" s="46">
        <v>75.08878</v>
      </c>
      <c r="M104" s="94">
        <v>80.535300000000007</v>
      </c>
      <c r="N104" s="46">
        <v>75.08878</v>
      </c>
      <c r="O104" s="94">
        <f t="shared" si="52"/>
        <v>72.344139999999996</v>
      </c>
      <c r="P104" s="46">
        <f t="shared" si="53"/>
        <v>70.475009999999997</v>
      </c>
      <c r="Q104" s="94">
        <f t="shared" si="54"/>
        <v>72.344139999999996</v>
      </c>
      <c r="R104" s="46">
        <f t="shared" si="55"/>
        <v>70.475009999999997</v>
      </c>
      <c r="S104" s="94">
        <f t="shared" si="56"/>
        <v>75.344139999999996</v>
      </c>
      <c r="T104" s="46">
        <f t="shared" si="57"/>
        <v>71.725009999999997</v>
      </c>
      <c r="U104" s="94">
        <f t="shared" si="58"/>
        <v>84.64652000000001</v>
      </c>
      <c r="V104" s="95">
        <f t="shared" si="59"/>
        <v>71.421450000000007</v>
      </c>
      <c r="W104" s="96">
        <v>7.491441096191136</v>
      </c>
      <c r="X104" s="96">
        <v>7.6083610587689181</v>
      </c>
      <c r="Y104" s="96">
        <v>7.3248446201913593</v>
      </c>
      <c r="Z104" s="96">
        <v>7.4445127823051847</v>
      </c>
      <c r="AA104" s="96">
        <v>7.256227206981519</v>
      </c>
      <c r="AB104" s="96">
        <v>7.5224268638633207</v>
      </c>
      <c r="AC104" s="96">
        <v>7.4773373998466255</v>
      </c>
      <c r="AD104" s="96">
        <v>7.6838767745443146</v>
      </c>
      <c r="AE104" s="96">
        <v>6.4164778458310767</v>
      </c>
      <c r="AF104" s="96">
        <f t="shared" si="60"/>
        <v>7.8514487177983669</v>
      </c>
      <c r="AG104" s="96">
        <f t="shared" si="61"/>
        <v>7.6228760066752876</v>
      </c>
      <c r="AH104" s="96">
        <f t="shared" si="62"/>
        <v>7.5635809937479612</v>
      </c>
      <c r="AI104" s="96">
        <f t="shared" si="63"/>
        <v>8.0898580351643457</v>
      </c>
      <c r="AJ104" s="96">
        <f t="shared" si="64"/>
        <v>7.4952695246484078</v>
      </c>
      <c r="AK104" s="127"/>
      <c r="AL104" s="13"/>
      <c r="AM104" s="13"/>
      <c r="AN104" s="13"/>
      <c r="AO104" s="13"/>
      <c r="AP104" s="13"/>
      <c r="AQ104" s="13"/>
      <c r="AR104" s="8">
        <f t="shared" si="65"/>
        <v>7.6314924482636703</v>
      </c>
      <c r="AS104" s="8">
        <f t="shared" si="66"/>
        <v>7.8414115200165808</v>
      </c>
      <c r="AT104" s="8">
        <f t="shared" si="67"/>
        <v>7.9207444209057636</v>
      </c>
      <c r="AU104" s="8">
        <f t="shared" si="68"/>
        <v>8.1386193893720282</v>
      </c>
      <c r="AV104" s="8">
        <f t="shared" si="51"/>
        <v>7.883066944639511</v>
      </c>
      <c r="AW104" s="8"/>
      <c r="AX104" s="8">
        <f t="shared" si="69"/>
        <v>7.5792693307948564</v>
      </c>
      <c r="AY104" s="8">
        <f t="shared" si="70"/>
        <v>7.6187540333299086</v>
      </c>
      <c r="AZ104" s="8">
        <f t="shared" si="71"/>
        <v>7.5266333501688445</v>
      </c>
      <c r="BA104" s="8">
        <v>7.5761143907132702</v>
      </c>
      <c r="BB104" s="8">
        <f t="shared" si="72"/>
        <v>7.4572208494533454</v>
      </c>
      <c r="BC104" s="8">
        <v>7.4499500932363505</v>
      </c>
      <c r="BD104" s="8">
        <f t="shared" si="73"/>
        <v>7.5385645226571416</v>
      </c>
      <c r="BE104" s="5"/>
      <c r="BF104" s="60">
        <f t="shared" si="74"/>
        <v>82.680616000000001</v>
      </c>
      <c r="BG104" s="62">
        <f t="shared" si="75"/>
        <v>72.040414099999992</v>
      </c>
      <c r="BH104" s="62">
        <f t="shared" si="76"/>
        <v>78.261388499999995</v>
      </c>
      <c r="BI104" s="62">
        <f t="shared" si="77"/>
        <v>78.193296400000008</v>
      </c>
      <c r="BJ104" s="62">
        <f t="shared" si="78"/>
        <v>71.540414099999992</v>
      </c>
      <c r="BK104" s="62">
        <f t="shared" si="79"/>
        <v>78.205015599999996</v>
      </c>
      <c r="BL104" s="62">
        <f t="shared" si="80"/>
        <v>78.959739900000002</v>
      </c>
      <c r="BM104" s="62">
        <f t="shared" si="81"/>
        <v>71.540414099999992</v>
      </c>
      <c r="BN104" s="63">
        <f t="shared" si="82"/>
        <v>73.787914099999995</v>
      </c>
      <c r="BO104" s="50"/>
      <c r="BP104" s="104"/>
      <c r="BX104" s="53">
        <f t="shared" si="46"/>
        <v>2022</v>
      </c>
      <c r="BY104" s="97">
        <f t="shared" si="83"/>
        <v>44896</v>
      </c>
      <c r="BZ104" s="56">
        <f t="shared" si="47"/>
        <v>7.5698237474959971</v>
      </c>
      <c r="CA104" s="56">
        <f t="shared" si="48"/>
        <v>7.4572208494533454</v>
      </c>
      <c r="CB104" s="56">
        <v>7.5727980641826571</v>
      </c>
      <c r="CC104" s="56">
        <v>7.4467018756889987</v>
      </c>
      <c r="CD104" s="56">
        <v>7.5727980641826571</v>
      </c>
      <c r="CE104" s="56">
        <f t="shared" si="49"/>
        <v>7.4925570022388328</v>
      </c>
      <c r="CF104" s="1"/>
      <c r="CG104" s="98">
        <v>-0.5</v>
      </c>
      <c r="CH104" s="99">
        <v>-0.5</v>
      </c>
      <c r="CI104" s="99">
        <v>-0.5</v>
      </c>
      <c r="CJ104" s="99">
        <v>-0.5</v>
      </c>
      <c r="CK104" s="99">
        <v>2.5</v>
      </c>
      <c r="CL104" s="99">
        <v>0.75</v>
      </c>
      <c r="CM104" s="99">
        <v>-4.487879999999997</v>
      </c>
      <c r="CN104" s="100">
        <v>-2.7041499999999985</v>
      </c>
      <c r="CO104" s="13"/>
      <c r="CP104" s="101">
        <v>1.0546625343246674</v>
      </c>
      <c r="CQ104" s="102">
        <v>1.0239590191575805</v>
      </c>
      <c r="CR104" s="102">
        <v>1.0159940905368299</v>
      </c>
      <c r="CS104" s="102">
        <v>0.97470813996435057</v>
      </c>
      <c r="CT104" s="102">
        <v>1.0528354725787632</v>
      </c>
      <c r="CU104" s="103">
        <v>1.0023981965561899</v>
      </c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</row>
    <row r="105" spans="1:143" ht="12.75" x14ac:dyDescent="0.2">
      <c r="A105" s="3">
        <f t="shared" si="45"/>
        <v>2023</v>
      </c>
      <c r="B105" s="43">
        <v>44927</v>
      </c>
      <c r="C105" s="43">
        <v>44957</v>
      </c>
      <c r="D105" s="44">
        <f t="shared" si="50"/>
        <v>44927</v>
      </c>
      <c r="E105" s="94">
        <v>88.758529999999993</v>
      </c>
      <c r="F105" s="46">
        <v>75.362639999999999</v>
      </c>
      <c r="G105" s="94">
        <v>75.313969999999998</v>
      </c>
      <c r="H105" s="46">
        <v>72.611050000000006</v>
      </c>
      <c r="I105" s="94">
        <v>83.494579999999999</v>
      </c>
      <c r="J105" s="46">
        <v>70.592460000000003</v>
      </c>
      <c r="K105" s="94">
        <v>81.931380000000004</v>
      </c>
      <c r="L105" s="46">
        <v>76.28622</v>
      </c>
      <c r="M105" s="94">
        <v>81.931219999999996</v>
      </c>
      <c r="N105" s="46">
        <v>76.28622</v>
      </c>
      <c r="O105" s="94">
        <f t="shared" si="52"/>
        <v>74.813969999999998</v>
      </c>
      <c r="P105" s="46">
        <f t="shared" si="53"/>
        <v>72.111050000000006</v>
      </c>
      <c r="Q105" s="94">
        <f t="shared" si="54"/>
        <v>74.813969999999998</v>
      </c>
      <c r="R105" s="46">
        <f t="shared" si="55"/>
        <v>72.111050000000006</v>
      </c>
      <c r="S105" s="94">
        <f t="shared" si="56"/>
        <v>77.063969999999998</v>
      </c>
      <c r="T105" s="46">
        <f t="shared" si="57"/>
        <v>71.111050000000006</v>
      </c>
      <c r="U105" s="94">
        <f t="shared" si="58"/>
        <v>82.78055999999998</v>
      </c>
      <c r="V105" s="95">
        <f t="shared" si="59"/>
        <v>71.495810000000006</v>
      </c>
      <c r="W105" s="96">
        <v>7.4691420689942722</v>
      </c>
      <c r="X105" s="96">
        <v>7.6182788227380254</v>
      </c>
      <c r="Y105" s="96">
        <v>7.2805843048826002</v>
      </c>
      <c r="Z105" s="96">
        <v>7.2257835452785137</v>
      </c>
      <c r="AA105" s="96">
        <v>7.0132931070575166</v>
      </c>
      <c r="AB105" s="96">
        <v>7.3757040403261991</v>
      </c>
      <c r="AC105" s="96">
        <v>7.3304756201906223</v>
      </c>
      <c r="AD105" s="96">
        <v>7.6889319182823517</v>
      </c>
      <c r="AE105" s="96">
        <v>6.5890901131266713</v>
      </c>
      <c r="AF105" s="96">
        <f t="shared" si="60"/>
        <v>7.6499021416813502</v>
      </c>
      <c r="AG105" s="96">
        <f t="shared" si="61"/>
        <v>7.4119128508738328</v>
      </c>
      <c r="AH105" s="96">
        <f t="shared" si="62"/>
        <v>7.3493359566035341</v>
      </c>
      <c r="AI105" s="96">
        <f t="shared" si="63"/>
        <v>8.1155131072314166</v>
      </c>
      <c r="AJ105" s="96">
        <f t="shared" si="64"/>
        <v>7.3489530159295633</v>
      </c>
      <c r="AK105" s="127"/>
      <c r="AL105" s="13"/>
      <c r="AM105" s="13"/>
      <c r="AN105" s="13"/>
      <c r="AO105" s="13"/>
      <c r="AP105" s="13"/>
      <c r="AQ105" s="13"/>
      <c r="AR105" s="8">
        <f t="shared" si="65"/>
        <v>7.4822275029887404</v>
      </c>
      <c r="AS105" s="8">
        <f t="shared" si="66"/>
        <v>7.8465493833543567</v>
      </c>
      <c r="AT105" s="8">
        <f t="shared" si="67"/>
        <v>7.7658223598784843</v>
      </c>
      <c r="AU105" s="8">
        <f t="shared" si="68"/>
        <v>8.1439519768465942</v>
      </c>
      <c r="AV105" s="8">
        <f t="shared" si="51"/>
        <v>7.8096378057670437</v>
      </c>
      <c r="AW105" s="8"/>
      <c r="AX105" s="8">
        <f t="shared" si="69"/>
        <v>7.3567121095629977</v>
      </c>
      <c r="AY105" s="8">
        <f t="shared" si="70"/>
        <v>7.4697314258656737</v>
      </c>
      <c r="AZ105" s="8">
        <f t="shared" si="71"/>
        <v>7.37985992502567</v>
      </c>
      <c r="BA105" s="8">
        <v>7.3521791558481144</v>
      </c>
      <c r="BB105" s="8">
        <f t="shared" si="72"/>
        <v>7.208287454716177</v>
      </c>
      <c r="BC105" s="8">
        <v>7.2296966460504981</v>
      </c>
      <c r="BD105" s="8">
        <f t="shared" si="73"/>
        <v>7.3188465547750008</v>
      </c>
      <c r="BE105" s="5"/>
      <c r="BF105" s="60">
        <f t="shared" si="74"/>
        <v>82.99829729999999</v>
      </c>
      <c r="BG105" s="62">
        <f t="shared" si="75"/>
        <v>74.151714400000003</v>
      </c>
      <c r="BH105" s="62">
        <f t="shared" si="76"/>
        <v>77.946668399999993</v>
      </c>
      <c r="BI105" s="62">
        <f t="shared" si="77"/>
        <v>79.503870000000006</v>
      </c>
      <c r="BJ105" s="62">
        <f t="shared" si="78"/>
        <v>73.651714400000003</v>
      </c>
      <c r="BK105" s="62">
        <f t="shared" si="79"/>
        <v>79.503961199999992</v>
      </c>
      <c r="BL105" s="62">
        <f t="shared" si="80"/>
        <v>77.928117499999985</v>
      </c>
      <c r="BM105" s="62">
        <f t="shared" si="81"/>
        <v>73.651714400000003</v>
      </c>
      <c r="BN105" s="63">
        <f t="shared" si="82"/>
        <v>74.504214399999995</v>
      </c>
      <c r="BO105" s="50"/>
      <c r="BP105" s="104"/>
      <c r="BX105" s="53">
        <f t="shared" si="46"/>
        <v>2023</v>
      </c>
      <c r="BY105" s="97">
        <f t="shared" si="83"/>
        <v>44927</v>
      </c>
      <c r="BZ105" s="56">
        <f t="shared" si="47"/>
        <v>7.524283758496348</v>
      </c>
      <c r="CA105" s="56">
        <f t="shared" si="48"/>
        <v>7.208287454716177</v>
      </c>
      <c r="CB105" s="56">
        <v>7.3488628293175013</v>
      </c>
      <c r="CC105" s="56">
        <v>7.2264480265873985</v>
      </c>
      <c r="CD105" s="56">
        <v>7.3488628293175013</v>
      </c>
      <c r="CE105" s="56">
        <f t="shared" si="49"/>
        <v>7.2432403972265149</v>
      </c>
      <c r="CF105" s="1"/>
      <c r="CG105" s="98">
        <v>-0.5</v>
      </c>
      <c r="CH105" s="99">
        <v>-0.5</v>
      </c>
      <c r="CI105" s="99">
        <v>-0.5</v>
      </c>
      <c r="CJ105" s="99">
        <v>-0.5</v>
      </c>
      <c r="CK105" s="99">
        <v>1.75</v>
      </c>
      <c r="CL105" s="99">
        <v>-1.5</v>
      </c>
      <c r="CM105" s="99">
        <v>-5.9779700000000062</v>
      </c>
      <c r="CN105" s="100">
        <v>-3.8668300000000002</v>
      </c>
      <c r="CO105" s="13"/>
      <c r="CP105" s="101">
        <v>1.0586951703915854</v>
      </c>
      <c r="CQ105" s="102">
        <v>1.0257590480574166</v>
      </c>
      <c r="CR105" s="102">
        <v>1.0170988254146849</v>
      </c>
      <c r="CS105" s="102">
        <v>0.97059274791592076</v>
      </c>
      <c r="CT105" s="102">
        <v>1.0554799019529308</v>
      </c>
      <c r="CU105" s="103">
        <v>1.0025206271320306</v>
      </c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</row>
    <row r="106" spans="1:143" ht="12.75" x14ac:dyDescent="0.2">
      <c r="A106" s="3">
        <f t="shared" si="45"/>
        <v>2023</v>
      </c>
      <c r="B106" s="43">
        <v>44958</v>
      </c>
      <c r="C106" s="43">
        <v>44985</v>
      </c>
      <c r="D106" s="44">
        <f t="shared" si="50"/>
        <v>44958</v>
      </c>
      <c r="E106" s="94">
        <v>83.861109999999996</v>
      </c>
      <c r="F106" s="46">
        <v>74.341729999999998</v>
      </c>
      <c r="G106" s="94">
        <v>73.828479999999999</v>
      </c>
      <c r="H106" s="46">
        <v>71.21857</v>
      </c>
      <c r="I106" s="94">
        <v>78.580200000000005</v>
      </c>
      <c r="J106" s="46">
        <v>69.470680000000002</v>
      </c>
      <c r="K106" s="94">
        <v>80.52561</v>
      </c>
      <c r="L106" s="46">
        <v>74.618309999999994</v>
      </c>
      <c r="M106" s="94">
        <v>79.747039999999998</v>
      </c>
      <c r="N106" s="46">
        <v>74.543199999999999</v>
      </c>
      <c r="O106" s="94">
        <f t="shared" si="52"/>
        <v>72.828479999999999</v>
      </c>
      <c r="P106" s="46">
        <f t="shared" si="53"/>
        <v>69.96857</v>
      </c>
      <c r="Q106" s="94">
        <f t="shared" si="54"/>
        <v>73.828479999999999</v>
      </c>
      <c r="R106" s="46">
        <f t="shared" si="55"/>
        <v>70.71857</v>
      </c>
      <c r="S106" s="94">
        <f t="shared" si="56"/>
        <v>76.328479999999999</v>
      </c>
      <c r="T106" s="46">
        <f t="shared" si="57"/>
        <v>73.46857</v>
      </c>
      <c r="U106" s="94">
        <f t="shared" si="58"/>
        <v>81.436499999999995</v>
      </c>
      <c r="V106" s="95">
        <f t="shared" si="59"/>
        <v>70.887589999999989</v>
      </c>
      <c r="W106" s="96">
        <v>7.4923880426064677</v>
      </c>
      <c r="X106" s="96">
        <v>7.4288605458268941</v>
      </c>
      <c r="Y106" s="96">
        <v>7.1870126864918724</v>
      </c>
      <c r="Z106" s="96">
        <v>7.124405669281253</v>
      </c>
      <c r="AA106" s="96">
        <v>6.9365517608910823</v>
      </c>
      <c r="AB106" s="96">
        <v>7.2722773350200534</v>
      </c>
      <c r="AC106" s="96">
        <v>7.2251372843051431</v>
      </c>
      <c r="AD106" s="96">
        <v>7.5784426922079522</v>
      </c>
      <c r="AE106" s="96">
        <v>6.6267511867512026</v>
      </c>
      <c r="AF106" s="96">
        <f t="shared" si="60"/>
        <v>7.5474157161086923</v>
      </c>
      <c r="AG106" s="96">
        <f t="shared" si="61"/>
        <v>7.3100422856379659</v>
      </c>
      <c r="AH106" s="96">
        <f t="shared" si="62"/>
        <v>7.2477117429196545</v>
      </c>
      <c r="AI106" s="96">
        <f t="shared" si="63"/>
        <v>8.0032996351783563</v>
      </c>
      <c r="AJ106" s="96">
        <f t="shared" si="64"/>
        <v>7.243614951136264</v>
      </c>
      <c r="AK106" s="127"/>
      <c r="AL106" s="13"/>
      <c r="AM106" s="13"/>
      <c r="AN106" s="13"/>
      <c r="AO106" s="13"/>
      <c r="AP106" s="13"/>
      <c r="AQ106" s="13"/>
      <c r="AR106" s="8">
        <f t="shared" si="65"/>
        <v>7.3751654683455055</v>
      </c>
      <c r="AS106" s="8">
        <f t="shared" si="66"/>
        <v>7.7342521721800503</v>
      </c>
      <c r="AT106" s="8">
        <f t="shared" si="67"/>
        <v>7.6547026925369401</v>
      </c>
      <c r="AU106" s="8">
        <f t="shared" si="68"/>
        <v>8.0273987206839017</v>
      </c>
      <c r="AV106" s="8">
        <f t="shared" si="51"/>
        <v>7.6978797634365996</v>
      </c>
      <c r="AW106" s="8"/>
      <c r="AX106" s="8">
        <f t="shared" si="69"/>
        <v>7.253560017583693</v>
      </c>
      <c r="AY106" s="8">
        <f t="shared" si="70"/>
        <v>7.3628432108626507</v>
      </c>
      <c r="AZ106" s="8">
        <f t="shared" si="71"/>
        <v>7.2763975500311213</v>
      </c>
      <c r="BA106" s="8">
        <v>7.2487323378895132</v>
      </c>
      <c r="BB106" s="8">
        <f t="shared" si="72"/>
        <v>7.1296509692500081</v>
      </c>
      <c r="BC106" s="8">
        <v>7.127950628861603</v>
      </c>
      <c r="BD106" s="8">
        <f t="shared" si="73"/>
        <v>7.2170104161539452</v>
      </c>
      <c r="BE106" s="5"/>
      <c r="BF106" s="60">
        <f t="shared" si="74"/>
        <v>79.767776599999991</v>
      </c>
      <c r="BG106" s="62">
        <f t="shared" si="75"/>
        <v>72.706218699999994</v>
      </c>
      <c r="BH106" s="62">
        <f t="shared" si="76"/>
        <v>74.663106400000004</v>
      </c>
      <c r="BI106" s="62">
        <f t="shared" si="77"/>
        <v>77.509388799999996</v>
      </c>
      <c r="BJ106" s="62">
        <f t="shared" si="78"/>
        <v>72.49121869999999</v>
      </c>
      <c r="BK106" s="62">
        <f t="shared" si="79"/>
        <v>77.98547099999999</v>
      </c>
      <c r="BL106" s="62">
        <f t="shared" si="80"/>
        <v>76.90046869999999</v>
      </c>
      <c r="BM106" s="62">
        <f t="shared" si="81"/>
        <v>71.598718699999992</v>
      </c>
      <c r="BN106" s="63">
        <f t="shared" si="82"/>
        <v>75.098718699999992</v>
      </c>
      <c r="BO106" s="50"/>
      <c r="BP106" s="104"/>
      <c r="BX106" s="53">
        <f t="shared" si="46"/>
        <v>2023</v>
      </c>
      <c r="BY106" s="97">
        <f t="shared" si="83"/>
        <v>44958</v>
      </c>
      <c r="BZ106" s="56">
        <f t="shared" si="47"/>
        <v>7.4280067563451722</v>
      </c>
      <c r="CA106" s="56">
        <f t="shared" si="48"/>
        <v>7.1296509692500081</v>
      </c>
      <c r="CB106" s="56">
        <v>7.2454160113589001</v>
      </c>
      <c r="CC106" s="56">
        <v>7.1247018237336386</v>
      </c>
      <c r="CD106" s="56">
        <v>7.2454160113589001</v>
      </c>
      <c r="CE106" s="56">
        <f t="shared" si="49"/>
        <v>7.1644828580573501</v>
      </c>
      <c r="CF106" s="1"/>
      <c r="CG106" s="98">
        <v>-1</v>
      </c>
      <c r="CH106" s="99">
        <v>-1.25</v>
      </c>
      <c r="CI106" s="99">
        <v>0</v>
      </c>
      <c r="CJ106" s="99">
        <v>-0.5</v>
      </c>
      <c r="CK106" s="99">
        <v>2.5</v>
      </c>
      <c r="CL106" s="99">
        <v>2.25</v>
      </c>
      <c r="CM106" s="99">
        <v>-2.4246100000000013</v>
      </c>
      <c r="CN106" s="100">
        <v>-3.4541400000000024</v>
      </c>
      <c r="CO106" s="13"/>
      <c r="CP106" s="101">
        <v>1.059374783871637</v>
      </c>
      <c r="CQ106" s="102">
        <v>1.0260564354381354</v>
      </c>
      <c r="CR106" s="102">
        <v>1.0173075593056229</v>
      </c>
      <c r="CS106" s="102">
        <v>0.97363233971920604</v>
      </c>
      <c r="CT106" s="102">
        <v>1.0560612463834076</v>
      </c>
      <c r="CU106" s="103">
        <v>1.0025574139430207</v>
      </c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</row>
    <row r="107" spans="1:143" ht="12.75" x14ac:dyDescent="0.2">
      <c r="A107" s="3">
        <f t="shared" si="45"/>
        <v>2023</v>
      </c>
      <c r="B107" s="43">
        <v>44986</v>
      </c>
      <c r="C107" s="43">
        <v>45016</v>
      </c>
      <c r="D107" s="44">
        <f t="shared" si="50"/>
        <v>44986</v>
      </c>
      <c r="E107" s="94">
        <v>71.466089999999994</v>
      </c>
      <c r="F107" s="46">
        <v>66.484380000000002</v>
      </c>
      <c r="G107" s="94">
        <v>70.847700000000003</v>
      </c>
      <c r="H107" s="46">
        <v>67.958370000000002</v>
      </c>
      <c r="I107" s="94">
        <v>66.715419999999995</v>
      </c>
      <c r="J107" s="46">
        <v>61.9529</v>
      </c>
      <c r="K107" s="94">
        <v>74.078360000000004</v>
      </c>
      <c r="L107" s="46">
        <v>70.247600000000006</v>
      </c>
      <c r="M107" s="94">
        <v>73.837360000000004</v>
      </c>
      <c r="N107" s="46">
        <v>70.201400000000007</v>
      </c>
      <c r="O107" s="94">
        <f t="shared" si="52"/>
        <v>69.847700000000003</v>
      </c>
      <c r="P107" s="46">
        <f t="shared" si="53"/>
        <v>66.458370000000002</v>
      </c>
      <c r="Q107" s="94">
        <f t="shared" si="54"/>
        <v>70.847700000000003</v>
      </c>
      <c r="R107" s="46">
        <f t="shared" si="55"/>
        <v>67.458370000000002</v>
      </c>
      <c r="S107" s="94">
        <f t="shared" si="56"/>
        <v>73.097700000000003</v>
      </c>
      <c r="T107" s="46">
        <f t="shared" si="57"/>
        <v>69.958370000000002</v>
      </c>
      <c r="U107" s="94">
        <f t="shared" si="58"/>
        <v>69.13839999999999</v>
      </c>
      <c r="V107" s="95">
        <f t="shared" si="59"/>
        <v>64.922429999999991</v>
      </c>
      <c r="W107" s="96">
        <v>6.9953145003583943</v>
      </c>
      <c r="X107" s="96">
        <v>6.9904088266657665</v>
      </c>
      <c r="Y107" s="96">
        <v>6.8470618435103292</v>
      </c>
      <c r="Z107" s="96">
        <v>6.8924428857755693</v>
      </c>
      <c r="AA107" s="96">
        <v>6.6984300974515021</v>
      </c>
      <c r="AB107" s="96">
        <v>7.0352155513042538</v>
      </c>
      <c r="AC107" s="96">
        <v>6.9838964866904627</v>
      </c>
      <c r="AD107" s="96">
        <v>6.892774760483408</v>
      </c>
      <c r="AE107" s="96">
        <v>6.7086234222527805</v>
      </c>
      <c r="AF107" s="96">
        <f t="shared" si="60"/>
        <v>7.3126191530602638</v>
      </c>
      <c r="AG107" s="96">
        <f t="shared" si="61"/>
        <v>7.0766010562800012</v>
      </c>
      <c r="AH107" s="96">
        <f t="shared" si="62"/>
        <v>7.0152560603527725</v>
      </c>
      <c r="AI107" s="96">
        <f t="shared" si="63"/>
        <v>7.3124635033833627</v>
      </c>
      <c r="AJ107" s="96">
        <f t="shared" si="64"/>
        <v>7.0023740327351502</v>
      </c>
      <c r="AK107" s="127"/>
      <c r="AL107" s="13"/>
      <c r="AM107" s="13"/>
      <c r="AN107" s="13"/>
      <c r="AO107" s="13"/>
      <c r="AP107" s="13"/>
      <c r="AQ107" s="13"/>
      <c r="AR107" s="8">
        <f t="shared" si="65"/>
        <v>7.129977138622281</v>
      </c>
      <c r="AS107" s="8">
        <f t="shared" si="66"/>
        <v>7.0373643464614366</v>
      </c>
      <c r="AT107" s="8">
        <f t="shared" si="67"/>
        <v>7.4002217672895982</v>
      </c>
      <c r="AU107" s="8">
        <f t="shared" si="68"/>
        <v>7.3040989662352578</v>
      </c>
      <c r="AV107" s="8">
        <f t="shared" si="51"/>
        <v>7.2179155546521434</v>
      </c>
      <c r="AW107" s="8"/>
      <c r="AX107" s="8">
        <f t="shared" si="69"/>
        <v>7.017537649344292</v>
      </c>
      <c r="AY107" s="8">
        <f t="shared" si="70"/>
        <v>7.1180529545311639</v>
      </c>
      <c r="AZ107" s="8">
        <f t="shared" si="71"/>
        <v>7.0392540087080153</v>
      </c>
      <c r="BA107" s="8">
        <v>7.0120356543127365</v>
      </c>
      <c r="BB107" s="8">
        <f t="shared" si="72"/>
        <v>6.8856488548534713</v>
      </c>
      <c r="BC107" s="8">
        <v>6.8951455478450479</v>
      </c>
      <c r="BD107" s="8">
        <f t="shared" si="73"/>
        <v>6.9839990816429625</v>
      </c>
      <c r="BE107" s="5"/>
      <c r="BF107" s="60">
        <f t="shared" si="74"/>
        <v>69.323954700000002</v>
      </c>
      <c r="BG107" s="62">
        <f t="shared" si="75"/>
        <v>69.605288099999996</v>
      </c>
      <c r="BH107" s="62">
        <f t="shared" si="76"/>
        <v>64.667536399999989</v>
      </c>
      <c r="BI107" s="62">
        <f t="shared" si="77"/>
        <v>72.273897200000008</v>
      </c>
      <c r="BJ107" s="62">
        <f t="shared" si="78"/>
        <v>69.390288100000006</v>
      </c>
      <c r="BK107" s="62">
        <f t="shared" si="79"/>
        <v>72.431133200000005</v>
      </c>
      <c r="BL107" s="62">
        <f t="shared" si="80"/>
        <v>67.325532899999985</v>
      </c>
      <c r="BM107" s="62">
        <f t="shared" si="81"/>
        <v>68.390288100000006</v>
      </c>
      <c r="BN107" s="63">
        <f t="shared" si="82"/>
        <v>71.747788100000008</v>
      </c>
      <c r="BO107" s="50"/>
      <c r="BP107" s="104"/>
      <c r="BX107" s="53">
        <f t="shared" si="46"/>
        <v>2023</v>
      </c>
      <c r="BY107" s="97">
        <f t="shared" si="83"/>
        <v>44986</v>
      </c>
      <c r="BZ107" s="56">
        <f t="shared" si="47"/>
        <v>7.078227105165479</v>
      </c>
      <c r="CA107" s="56">
        <f t="shared" si="48"/>
        <v>6.8856488548534713</v>
      </c>
      <c r="CB107" s="56">
        <v>7.0087193277821234</v>
      </c>
      <c r="CC107" s="56">
        <v>6.8918963178972694</v>
      </c>
      <c r="CD107" s="56">
        <v>7.0087193277821234</v>
      </c>
      <c r="CE107" s="56">
        <f t="shared" si="49"/>
        <v>6.9201051246423457</v>
      </c>
      <c r="CF107" s="1"/>
      <c r="CG107" s="98">
        <v>-1</v>
      </c>
      <c r="CH107" s="99">
        <v>-1.5</v>
      </c>
      <c r="CI107" s="99">
        <v>0</v>
      </c>
      <c r="CJ107" s="99">
        <v>-0.5</v>
      </c>
      <c r="CK107" s="99">
        <v>2.25</v>
      </c>
      <c r="CL107" s="99">
        <v>2</v>
      </c>
      <c r="CM107" s="99">
        <v>-2.327690000000004</v>
      </c>
      <c r="CN107" s="100">
        <v>-1.5619500000000031</v>
      </c>
      <c r="CO107" s="13"/>
      <c r="CP107" s="101">
        <v>1.0609618787196398</v>
      </c>
      <c r="CQ107" s="102">
        <v>1.0267188533233249</v>
      </c>
      <c r="CR107" s="102">
        <v>1.0178185262631136</v>
      </c>
      <c r="CS107" s="102">
        <v>0.9718513752613801</v>
      </c>
      <c r="CT107" s="102">
        <v>1.0608882137431865</v>
      </c>
      <c r="CU107" s="103">
        <v>1.0026457359555516</v>
      </c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</row>
    <row r="108" spans="1:143" ht="12.75" x14ac:dyDescent="0.2">
      <c r="A108" s="3">
        <f t="shared" si="45"/>
        <v>2023</v>
      </c>
      <c r="B108" s="43">
        <v>45017</v>
      </c>
      <c r="C108" s="43">
        <v>45046</v>
      </c>
      <c r="D108" s="44">
        <f t="shared" si="50"/>
        <v>45017</v>
      </c>
      <c r="E108" s="94">
        <v>71.348640000000003</v>
      </c>
      <c r="F108" s="46">
        <v>66.081649999999996</v>
      </c>
      <c r="G108" s="94">
        <v>73.562759999999997</v>
      </c>
      <c r="H108" s="46">
        <v>69.193539999999999</v>
      </c>
      <c r="I108" s="94">
        <v>66.603129999999993</v>
      </c>
      <c r="J108" s="46">
        <v>61.567889999999998</v>
      </c>
      <c r="K108" s="94">
        <v>78.393230000000003</v>
      </c>
      <c r="L108" s="46">
        <v>72.124210000000005</v>
      </c>
      <c r="M108" s="94">
        <v>76.068070000000006</v>
      </c>
      <c r="N108" s="46">
        <v>71.661869999999993</v>
      </c>
      <c r="O108" s="94">
        <f t="shared" si="52"/>
        <v>72.312759999999997</v>
      </c>
      <c r="P108" s="46">
        <f t="shared" si="53"/>
        <v>68.193539999999999</v>
      </c>
      <c r="Q108" s="94">
        <f t="shared" si="54"/>
        <v>70.562759999999997</v>
      </c>
      <c r="R108" s="46">
        <f t="shared" si="55"/>
        <v>68.443539999999999</v>
      </c>
      <c r="S108" s="94">
        <f t="shared" si="56"/>
        <v>75.812759999999997</v>
      </c>
      <c r="T108" s="46">
        <f t="shared" si="57"/>
        <v>67.193539999999999</v>
      </c>
      <c r="U108" s="94">
        <f t="shared" si="58"/>
        <v>71.591759999999994</v>
      </c>
      <c r="V108" s="95">
        <f t="shared" si="59"/>
        <v>70.932649999999995</v>
      </c>
      <c r="W108" s="96">
        <v>6.8614658244255482</v>
      </c>
      <c r="X108" s="96">
        <v>6.980175250125928</v>
      </c>
      <c r="Y108" s="96">
        <v>6.7342988378577449</v>
      </c>
      <c r="Z108" s="96">
        <v>6.7737879948723672</v>
      </c>
      <c r="AA108" s="96">
        <v>6.3364833088115757</v>
      </c>
      <c r="AB108" s="96">
        <v>6.9043820404430267</v>
      </c>
      <c r="AC108" s="96">
        <v>6.8551551167442133</v>
      </c>
      <c r="AD108" s="96">
        <v>6.7105541326590004</v>
      </c>
      <c r="AE108" s="96">
        <v>6.5390095702397364</v>
      </c>
      <c r="AF108" s="96">
        <f t="shared" si="60"/>
        <v>7.1794342853507302</v>
      </c>
      <c r="AG108" s="96">
        <f t="shared" si="61"/>
        <v>6.9506808199944237</v>
      </c>
      <c r="AH108" s="96">
        <f t="shared" si="62"/>
        <v>6.8941391718530403</v>
      </c>
      <c r="AI108" s="96">
        <f t="shared" si="63"/>
        <v>7.0773951306591929</v>
      </c>
      <c r="AJ108" s="96">
        <f t="shared" si="64"/>
        <v>6.8736326237974321</v>
      </c>
      <c r="AK108" s="127"/>
      <c r="AL108" s="13"/>
      <c r="AM108" s="13"/>
      <c r="AN108" s="13"/>
      <c r="AO108" s="13"/>
      <c r="AP108" s="13"/>
      <c r="AQ108" s="13"/>
      <c r="AR108" s="8">
        <f t="shared" si="65"/>
        <v>6.9991291155038242</v>
      </c>
      <c r="AS108" s="8">
        <f t="shared" si="66"/>
        <v>6.8521619602185178</v>
      </c>
      <c r="AT108" s="8">
        <f t="shared" si="67"/>
        <v>7.2644146266008125</v>
      </c>
      <c r="AU108" s="8">
        <f t="shared" si="68"/>
        <v>7.1118774414085433</v>
      </c>
      <c r="AV108" s="8">
        <f t="shared" si="51"/>
        <v>7.0568957859329249</v>
      </c>
      <c r="AW108" s="8"/>
      <c r="AX108" s="8">
        <f t="shared" si="69"/>
        <v>6.8968061771188109</v>
      </c>
      <c r="AY108" s="8">
        <f t="shared" si="70"/>
        <v>6.9874173685887495</v>
      </c>
      <c r="AZ108" s="8">
        <f t="shared" si="71"/>
        <v>6.9083753761294204</v>
      </c>
      <c r="BA108" s="8">
        <v>6.8909588889292168</v>
      </c>
      <c r="BB108" s="8">
        <f t="shared" si="72"/>
        <v>6.5147637348207565</v>
      </c>
      <c r="BC108" s="8">
        <v>6.7760594425883607</v>
      </c>
      <c r="BD108" s="8">
        <f t="shared" si="73"/>
        <v>6.8648078301078526</v>
      </c>
      <c r="BE108" s="5"/>
      <c r="BF108" s="60">
        <f t="shared" si="74"/>
        <v>69.083834299999992</v>
      </c>
      <c r="BG108" s="62">
        <f t="shared" si="75"/>
        <v>71.683995400000001</v>
      </c>
      <c r="BH108" s="62">
        <f t="shared" si="76"/>
        <v>64.437976799999987</v>
      </c>
      <c r="BI108" s="62">
        <f t="shared" si="77"/>
        <v>74.173404000000005</v>
      </c>
      <c r="BJ108" s="62">
        <f t="shared" si="78"/>
        <v>69.651495399999988</v>
      </c>
      <c r="BK108" s="62">
        <f t="shared" si="79"/>
        <v>75.697551399999995</v>
      </c>
      <c r="BL108" s="62">
        <f t="shared" si="80"/>
        <v>71.308342699999997</v>
      </c>
      <c r="BM108" s="62">
        <f t="shared" si="81"/>
        <v>70.541495399999988</v>
      </c>
      <c r="BN108" s="63">
        <f t="shared" si="82"/>
        <v>72.1064954</v>
      </c>
      <c r="BO108" s="50"/>
      <c r="BP108" s="104"/>
      <c r="BX108" s="53">
        <f t="shared" si="46"/>
        <v>2023</v>
      </c>
      <c r="BY108" s="97">
        <f t="shared" si="83"/>
        <v>45017</v>
      </c>
      <c r="BZ108" s="56">
        <f t="shared" si="47"/>
        <v>6.9622038459283315</v>
      </c>
      <c r="CA108" s="56">
        <f t="shared" si="48"/>
        <v>6.5147637348207565</v>
      </c>
      <c r="CB108" s="56">
        <v>6.8876425623986046</v>
      </c>
      <c r="CC108" s="56">
        <v>6.7728099953337404</v>
      </c>
      <c r="CD108" s="56">
        <v>6.8876425623986046</v>
      </c>
      <c r="CE108" s="56">
        <f t="shared" si="49"/>
        <v>6.5486490607672154</v>
      </c>
      <c r="CF108" s="1"/>
      <c r="CG108" s="98">
        <v>-1.25</v>
      </c>
      <c r="CH108" s="99">
        <v>-1</v>
      </c>
      <c r="CI108" s="99">
        <v>-3</v>
      </c>
      <c r="CJ108" s="99">
        <v>-0.75</v>
      </c>
      <c r="CK108" s="99">
        <v>2.25</v>
      </c>
      <c r="CL108" s="99">
        <v>-2</v>
      </c>
      <c r="CM108" s="99">
        <v>0.24311999999999756</v>
      </c>
      <c r="CN108" s="100">
        <v>4.8509999999999991</v>
      </c>
      <c r="CO108" s="13"/>
      <c r="CP108" s="101">
        <v>1.05988470421357</v>
      </c>
      <c r="CQ108" s="102">
        <v>1.0261143137718454</v>
      </c>
      <c r="CR108" s="102">
        <v>1.0177671898015965</v>
      </c>
      <c r="CS108" s="102">
        <v>0.93544163378130185</v>
      </c>
      <c r="CT108" s="102">
        <v>1.0546662750569058</v>
      </c>
      <c r="CU108" s="103">
        <v>1.0026954177897573</v>
      </c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</row>
    <row r="109" spans="1:143" ht="12.75" x14ac:dyDescent="0.2">
      <c r="A109" s="3">
        <f t="shared" si="45"/>
        <v>2023</v>
      </c>
      <c r="B109" s="43">
        <v>45047</v>
      </c>
      <c r="C109" s="43">
        <v>45077</v>
      </c>
      <c r="D109" s="44">
        <f t="shared" si="50"/>
        <v>45047</v>
      </c>
      <c r="E109" s="94">
        <v>65.887370000000004</v>
      </c>
      <c r="F109" s="46">
        <v>59.758569999999999</v>
      </c>
      <c r="G109" s="94">
        <v>70.511380000000003</v>
      </c>
      <c r="H109" s="46">
        <v>67.896389999999997</v>
      </c>
      <c r="I109" s="94">
        <v>61.382159999999999</v>
      </c>
      <c r="J109" s="46">
        <v>55.523020000000002</v>
      </c>
      <c r="K109" s="94">
        <v>71.957769999999996</v>
      </c>
      <c r="L109" s="46">
        <v>68.873149999999995</v>
      </c>
      <c r="M109" s="94">
        <v>72.128529999999998</v>
      </c>
      <c r="N109" s="46">
        <v>69.139470000000003</v>
      </c>
      <c r="O109" s="94">
        <f t="shared" si="52"/>
        <v>69.511380000000003</v>
      </c>
      <c r="P109" s="46">
        <f t="shared" si="53"/>
        <v>66.396389999999997</v>
      </c>
      <c r="Q109" s="94">
        <f t="shared" si="54"/>
        <v>69.511380000000003</v>
      </c>
      <c r="R109" s="46">
        <f t="shared" si="55"/>
        <v>66.896389999999997</v>
      </c>
      <c r="S109" s="94">
        <f t="shared" si="56"/>
        <v>73.261380000000003</v>
      </c>
      <c r="T109" s="46">
        <f t="shared" si="57"/>
        <v>65.896389999999997</v>
      </c>
      <c r="U109" s="94">
        <f t="shared" si="58"/>
        <v>66.079080000000005</v>
      </c>
      <c r="V109" s="95">
        <f t="shared" si="59"/>
        <v>62.157099999999993</v>
      </c>
      <c r="W109" s="96">
        <v>6.9132091599288232</v>
      </c>
      <c r="X109" s="96">
        <v>7.0494618428522813</v>
      </c>
      <c r="Y109" s="96">
        <v>6.6581024073116106</v>
      </c>
      <c r="Z109" s="96">
        <v>6.5705679780112263</v>
      </c>
      <c r="AA109" s="96">
        <v>6.1332692093209404</v>
      </c>
      <c r="AB109" s="96">
        <v>6.7769298638426818</v>
      </c>
      <c r="AC109" s="96">
        <v>6.7018322159605708</v>
      </c>
      <c r="AD109" s="96">
        <v>6.6602380892402486</v>
      </c>
      <c r="AE109" s="96">
        <v>6.4995298393861898</v>
      </c>
      <c r="AF109" s="96">
        <f t="shared" si="60"/>
        <v>6.977071058765576</v>
      </c>
      <c r="AG109" s="96">
        <f t="shared" si="61"/>
        <v>6.7478279577704718</v>
      </c>
      <c r="AH109" s="96">
        <f t="shared" si="62"/>
        <v>6.6909175264648635</v>
      </c>
      <c r="AI109" s="96">
        <f t="shared" si="63"/>
        <v>7.0288004988541948</v>
      </c>
      <c r="AJ109" s="96">
        <f t="shared" si="64"/>
        <v>6.7203098344220011</v>
      </c>
      <c r="AK109" s="127"/>
      <c r="AL109" s="13"/>
      <c r="AM109" s="13"/>
      <c r="AN109" s="13"/>
      <c r="AO109" s="13"/>
      <c r="AP109" s="13"/>
      <c r="AQ109" s="13"/>
      <c r="AR109" s="8">
        <f t="shared" si="65"/>
        <v>6.8432973228585938</v>
      </c>
      <c r="AS109" s="8">
        <f t="shared" si="66"/>
        <v>6.8010225726600755</v>
      </c>
      <c r="AT109" s="8">
        <f t="shared" si="67"/>
        <v>7.1026768358173955</v>
      </c>
      <c r="AU109" s="8">
        <f t="shared" si="68"/>
        <v>7.0587998798576104</v>
      </c>
      <c r="AV109" s="8">
        <f t="shared" si="51"/>
        <v>6.9514491527984186</v>
      </c>
      <c r="AW109" s="8"/>
      <c r="AX109" s="8">
        <f t="shared" si="69"/>
        <v>6.6900296031860265</v>
      </c>
      <c r="AY109" s="8">
        <f t="shared" si="70"/>
        <v>6.8318385753024558</v>
      </c>
      <c r="AZ109" s="8">
        <f t="shared" si="71"/>
        <v>6.7808792439625494</v>
      </c>
      <c r="BA109" s="8">
        <v>6.6835918649617119</v>
      </c>
      <c r="BB109" s="8">
        <f t="shared" si="72"/>
        <v>6.3065312320124409</v>
      </c>
      <c r="BC109" s="8">
        <v>6.5721018032779739</v>
      </c>
      <c r="BD109" s="8">
        <f t="shared" si="73"/>
        <v>6.6606691893633609</v>
      </c>
      <c r="BE109" s="5"/>
      <c r="BF109" s="60">
        <f t="shared" si="74"/>
        <v>63.251986000000002</v>
      </c>
      <c r="BG109" s="62">
        <f t="shared" si="75"/>
        <v>69.386934299999993</v>
      </c>
      <c r="BH109" s="62">
        <f t="shared" si="76"/>
        <v>58.862729799999997</v>
      </c>
      <c r="BI109" s="62">
        <f t="shared" si="77"/>
        <v>70.843234199999998</v>
      </c>
      <c r="BJ109" s="62">
        <f t="shared" si="78"/>
        <v>68.386934299999993</v>
      </c>
      <c r="BK109" s="62">
        <f t="shared" si="79"/>
        <v>70.63138339999999</v>
      </c>
      <c r="BL109" s="62">
        <f t="shared" si="80"/>
        <v>64.392628599999995</v>
      </c>
      <c r="BM109" s="62">
        <f t="shared" si="81"/>
        <v>68.171934300000004</v>
      </c>
      <c r="BN109" s="63">
        <f t="shared" si="82"/>
        <v>70.094434300000003</v>
      </c>
      <c r="BO109" s="50"/>
      <c r="BP109" s="104"/>
      <c r="BX109" s="53">
        <f t="shared" si="46"/>
        <v>2023</v>
      </c>
      <c r="BY109" s="97">
        <f t="shared" si="83"/>
        <v>45047</v>
      </c>
      <c r="BZ109" s="56">
        <f t="shared" si="47"/>
        <v>6.8838043906899999</v>
      </c>
      <c r="CA109" s="56">
        <f t="shared" si="48"/>
        <v>6.3065312320124409</v>
      </c>
      <c r="CB109" s="56">
        <v>6.6802755384310997</v>
      </c>
      <c r="CC109" s="56">
        <v>6.5688519838439934</v>
      </c>
      <c r="CD109" s="56">
        <v>6.6802755384310997</v>
      </c>
      <c r="CE109" s="56">
        <f t="shared" si="49"/>
        <v>6.3400960029976803</v>
      </c>
      <c r="CF109" s="1"/>
      <c r="CG109" s="98">
        <v>-1</v>
      </c>
      <c r="CH109" s="99">
        <v>-1.5</v>
      </c>
      <c r="CI109" s="99">
        <v>-1</v>
      </c>
      <c r="CJ109" s="99">
        <v>-1</v>
      </c>
      <c r="CK109" s="99">
        <v>2.75</v>
      </c>
      <c r="CL109" s="99">
        <v>-2</v>
      </c>
      <c r="CM109" s="99">
        <v>0.19171000000000049</v>
      </c>
      <c r="CN109" s="100">
        <v>2.3985299999999938</v>
      </c>
      <c r="CO109" s="13"/>
      <c r="CP109" s="101">
        <v>1.061867266591676</v>
      </c>
      <c r="CQ109" s="102">
        <v>1.0269778777652794</v>
      </c>
      <c r="CR109" s="102">
        <v>1.0183164604424448</v>
      </c>
      <c r="CS109" s="102">
        <v>0.93344581927259096</v>
      </c>
      <c r="CT109" s="102">
        <v>1.0553377228675003</v>
      </c>
      <c r="CU109" s="103">
        <v>1.0027570995312931</v>
      </c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</row>
    <row r="110" spans="1:143" ht="12.75" x14ac:dyDescent="0.2">
      <c r="A110" s="3">
        <f t="shared" si="45"/>
        <v>2023</v>
      </c>
      <c r="B110" s="43">
        <v>45078</v>
      </c>
      <c r="C110" s="43">
        <v>45107</v>
      </c>
      <c r="D110" s="44">
        <f t="shared" si="50"/>
        <v>45078</v>
      </c>
      <c r="E110" s="94">
        <v>73.54768</v>
      </c>
      <c r="F110" s="46">
        <v>62.358420000000002</v>
      </c>
      <c r="G110" s="94">
        <v>79.587969999999999</v>
      </c>
      <c r="H110" s="46">
        <v>69.628489999999999</v>
      </c>
      <c r="I110" s="94">
        <v>68.705410000000001</v>
      </c>
      <c r="J110" s="46">
        <v>58.008479999999999</v>
      </c>
      <c r="K110" s="94">
        <v>79.982439999999997</v>
      </c>
      <c r="L110" s="46">
        <v>70.692509999999999</v>
      </c>
      <c r="M110" s="94">
        <v>79.389769999999999</v>
      </c>
      <c r="N110" s="46">
        <v>70.119190000000003</v>
      </c>
      <c r="O110" s="94">
        <f t="shared" si="52"/>
        <v>79.337969999999999</v>
      </c>
      <c r="P110" s="46">
        <f t="shared" si="53"/>
        <v>68.878489999999999</v>
      </c>
      <c r="Q110" s="94">
        <f t="shared" si="54"/>
        <v>79.587969999999999</v>
      </c>
      <c r="R110" s="46">
        <f t="shared" si="55"/>
        <v>68.878489999999999</v>
      </c>
      <c r="S110" s="94">
        <f t="shared" si="56"/>
        <v>82.587969999999999</v>
      </c>
      <c r="T110" s="46">
        <f t="shared" si="57"/>
        <v>67.628489999999999</v>
      </c>
      <c r="U110" s="94">
        <f t="shared" si="58"/>
        <v>76.478870000000001</v>
      </c>
      <c r="V110" s="95">
        <f t="shared" si="59"/>
        <v>67.852739999999997</v>
      </c>
      <c r="W110" s="96">
        <v>7.0423368771402766</v>
      </c>
      <c r="X110" s="96">
        <v>7.0894729113526669</v>
      </c>
      <c r="Y110" s="96">
        <v>6.6729443064273086</v>
      </c>
      <c r="Z110" s="96">
        <v>6.5860901777524701</v>
      </c>
      <c r="AA110" s="96">
        <v>6.1487913311766791</v>
      </c>
      <c r="AB110" s="96">
        <v>7.0949652211485912</v>
      </c>
      <c r="AC110" s="96">
        <v>6.6490129934083058</v>
      </c>
      <c r="AD110" s="96">
        <v>6.4983161650061581</v>
      </c>
      <c r="AE110" s="96">
        <v>6.4202390485856249</v>
      </c>
      <c r="AF110" s="96">
        <f t="shared" si="60"/>
        <v>6.9939483414179477</v>
      </c>
      <c r="AG110" s="96">
        <f t="shared" si="61"/>
        <v>6.7640892857248698</v>
      </c>
      <c r="AH110" s="96">
        <f t="shared" si="62"/>
        <v>6.7066861131884412</v>
      </c>
      <c r="AI110" s="96">
        <f t="shared" si="63"/>
        <v>6.8692226532216818</v>
      </c>
      <c r="AJ110" s="96">
        <f t="shared" si="64"/>
        <v>6.6674903439281792</v>
      </c>
      <c r="AK110" s="127"/>
      <c r="AL110" s="13"/>
      <c r="AM110" s="13"/>
      <c r="AN110" s="13"/>
      <c r="AO110" s="13"/>
      <c r="AP110" s="13"/>
      <c r="AQ110" s="13"/>
      <c r="AR110" s="8">
        <f t="shared" si="65"/>
        <v>6.7896137955161144</v>
      </c>
      <c r="AS110" s="8">
        <f t="shared" si="66"/>
        <v>6.6364510468606133</v>
      </c>
      <c r="AT110" s="8">
        <f t="shared" si="67"/>
        <v>7.046958712022203</v>
      </c>
      <c r="AU110" s="8">
        <f t="shared" si="68"/>
        <v>6.8879911215366514</v>
      </c>
      <c r="AV110" s="8">
        <f t="shared" si="51"/>
        <v>6.8402536689838955</v>
      </c>
      <c r="AW110" s="8"/>
      <c r="AX110" s="8">
        <f t="shared" si="69"/>
        <v>6.7058234572165958</v>
      </c>
      <c r="AY110" s="8">
        <f t="shared" si="70"/>
        <v>6.778242205386408</v>
      </c>
      <c r="AZ110" s="8">
        <f t="shared" si="71"/>
        <v>7.0990242849527903</v>
      </c>
      <c r="BA110" s="8">
        <v>6.699430839812047</v>
      </c>
      <c r="BB110" s="8">
        <f t="shared" si="72"/>
        <v>6.322436675045271</v>
      </c>
      <c r="BC110" s="8">
        <v>6.587680364698989</v>
      </c>
      <c r="BD110" s="8">
        <f t="shared" si="73"/>
        <v>6.67626155474884</v>
      </c>
      <c r="BE110" s="5"/>
      <c r="BF110" s="60">
        <f t="shared" si="74"/>
        <v>68.736298199999993</v>
      </c>
      <c r="BG110" s="62">
        <f t="shared" si="75"/>
        <v>75.305393600000002</v>
      </c>
      <c r="BH110" s="62">
        <f t="shared" si="76"/>
        <v>64.105730099999988</v>
      </c>
      <c r="BI110" s="62">
        <f t="shared" si="77"/>
        <v>75.40342059999999</v>
      </c>
      <c r="BJ110" s="62">
        <f t="shared" si="78"/>
        <v>74.982893599999997</v>
      </c>
      <c r="BK110" s="62">
        <f t="shared" si="79"/>
        <v>75.987770099999992</v>
      </c>
      <c r="BL110" s="62">
        <f t="shared" si="80"/>
        <v>72.76963409999999</v>
      </c>
      <c r="BM110" s="62">
        <f t="shared" si="81"/>
        <v>74.840393599999999</v>
      </c>
      <c r="BN110" s="63">
        <f t="shared" si="82"/>
        <v>76.155393599999996</v>
      </c>
      <c r="BO110" s="50"/>
      <c r="BP110" s="104"/>
      <c r="BX110" s="53">
        <f t="shared" si="46"/>
        <v>2023</v>
      </c>
      <c r="BY110" s="97">
        <f t="shared" si="83"/>
        <v>45078</v>
      </c>
      <c r="BZ110" s="56">
        <f t="shared" si="47"/>
        <v>6.899075405316708</v>
      </c>
      <c r="CA110" s="56">
        <f t="shared" si="48"/>
        <v>6.322436675045271</v>
      </c>
      <c r="CB110" s="56">
        <v>6.6961145132814339</v>
      </c>
      <c r="CC110" s="56">
        <v>6.5844305736925728</v>
      </c>
      <c r="CD110" s="56">
        <v>6.6961145132814339</v>
      </c>
      <c r="CE110" s="56">
        <f t="shared" si="49"/>
        <v>6.3560259310105485</v>
      </c>
      <c r="CF110" s="1"/>
      <c r="CG110" s="98">
        <v>-0.25</v>
      </c>
      <c r="CH110" s="99">
        <v>-0.75</v>
      </c>
      <c r="CI110" s="99">
        <v>0</v>
      </c>
      <c r="CJ110" s="99">
        <v>-0.75</v>
      </c>
      <c r="CK110" s="99">
        <v>3</v>
      </c>
      <c r="CL110" s="99">
        <v>-2</v>
      </c>
      <c r="CM110" s="99">
        <v>2.9311900000000009</v>
      </c>
      <c r="CN110" s="100">
        <v>5.4943199999999948</v>
      </c>
      <c r="CO110" s="13"/>
      <c r="CP110" s="101">
        <v>1.0619272060748888</v>
      </c>
      <c r="CQ110" s="102">
        <v>1.0270265215276999</v>
      </c>
      <c r="CR110" s="102">
        <v>1.0183107021284554</v>
      </c>
      <c r="CS110" s="102">
        <v>0.93360266337485509</v>
      </c>
      <c r="CT110" s="102">
        <v>1.0570773226167232</v>
      </c>
      <c r="CU110" s="103">
        <v>1.0027789614094891</v>
      </c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</row>
    <row r="111" spans="1:143" ht="12.75" x14ac:dyDescent="0.2">
      <c r="A111" s="3">
        <f t="shared" si="45"/>
        <v>2023</v>
      </c>
      <c r="B111" s="43">
        <v>45108</v>
      </c>
      <c r="C111" s="43">
        <v>45138</v>
      </c>
      <c r="D111" s="44">
        <f t="shared" si="50"/>
        <v>45108</v>
      </c>
      <c r="E111" s="94">
        <v>95.906009999999995</v>
      </c>
      <c r="F111" s="46">
        <v>71.609139999999996</v>
      </c>
      <c r="G111" s="94">
        <v>98.061199999999999</v>
      </c>
      <c r="H111" s="46">
        <v>75.274379999999994</v>
      </c>
      <c r="I111" s="94">
        <v>90.079970000000003</v>
      </c>
      <c r="J111" s="46">
        <v>66.852170000000001</v>
      </c>
      <c r="K111" s="94">
        <v>99.656989999999993</v>
      </c>
      <c r="L111" s="46">
        <v>76.390100000000004</v>
      </c>
      <c r="M111" s="94">
        <v>99.402860000000004</v>
      </c>
      <c r="N111" s="46">
        <v>75.754499999999993</v>
      </c>
      <c r="O111" s="94">
        <f t="shared" si="52"/>
        <v>102.5612</v>
      </c>
      <c r="P111" s="46">
        <f t="shared" si="53"/>
        <v>74.274379999999994</v>
      </c>
      <c r="Q111" s="94">
        <f t="shared" si="54"/>
        <v>103.0612</v>
      </c>
      <c r="R111" s="46">
        <f t="shared" si="55"/>
        <v>75.274379999999994</v>
      </c>
      <c r="S111" s="94">
        <f t="shared" si="56"/>
        <v>102.3112</v>
      </c>
      <c r="T111" s="46">
        <f t="shared" si="57"/>
        <v>77.774379999999994</v>
      </c>
      <c r="U111" s="94">
        <f t="shared" si="58"/>
        <v>96.323649999999986</v>
      </c>
      <c r="V111" s="95">
        <f t="shared" si="59"/>
        <v>74.628770000000003</v>
      </c>
      <c r="W111" s="96">
        <v>7.1032501323209249</v>
      </c>
      <c r="X111" s="96">
        <v>7.3519562165944423</v>
      </c>
      <c r="Y111" s="96">
        <v>6.7255486409003051</v>
      </c>
      <c r="Z111" s="96">
        <v>6.6411385098330999</v>
      </c>
      <c r="AA111" s="96">
        <v>6.2038406093284433</v>
      </c>
      <c r="AB111" s="96">
        <v>7.1398255321331767</v>
      </c>
      <c r="AC111" s="96">
        <v>6.686944291255891</v>
      </c>
      <c r="AD111" s="96">
        <v>6.6213503926677406</v>
      </c>
      <c r="AE111" s="96">
        <v>6.4540217239370383</v>
      </c>
      <c r="AF111" s="96">
        <f t="shared" si="60"/>
        <v>7.0505971637140794</v>
      </c>
      <c r="AG111" s="96">
        <f t="shared" si="61"/>
        <v>6.8198763277576795</v>
      </c>
      <c r="AH111" s="96">
        <f t="shared" si="62"/>
        <v>6.7621037318881889</v>
      </c>
      <c r="AI111" s="96">
        <f t="shared" si="63"/>
        <v>6.9950886180612866</v>
      </c>
      <c r="AJ111" s="96">
        <f t="shared" si="64"/>
        <v>6.7054219576711951</v>
      </c>
      <c r="AK111" s="127"/>
      <c r="AL111" s="13"/>
      <c r="AM111" s="13"/>
      <c r="AN111" s="13"/>
      <c r="AO111" s="13"/>
      <c r="AP111" s="13"/>
      <c r="AQ111" s="13"/>
      <c r="AR111" s="8">
        <f t="shared" si="65"/>
        <v>6.8281657803190265</v>
      </c>
      <c r="AS111" s="8">
        <f t="shared" si="66"/>
        <v>6.7614985391480236</v>
      </c>
      <c r="AT111" s="8">
        <f t="shared" si="67"/>
        <v>7.0869718104182038</v>
      </c>
      <c r="AU111" s="8">
        <f t="shared" si="68"/>
        <v>7.0177778922735854</v>
      </c>
      <c r="AV111" s="8">
        <f t="shared" si="51"/>
        <v>6.9236035055397096</v>
      </c>
      <c r="AW111" s="8"/>
      <c r="AX111" s="8">
        <f t="shared" si="69"/>
        <v>6.7618351911203707</v>
      </c>
      <c r="AY111" s="8">
        <f t="shared" si="70"/>
        <v>6.816731599447885</v>
      </c>
      <c r="AZ111" s="8">
        <f t="shared" si="71"/>
        <v>7.143900067312102</v>
      </c>
      <c r="BA111" s="8">
        <v>6.7556026616287932</v>
      </c>
      <c r="BB111" s="8">
        <f t="shared" si="72"/>
        <v>6.3788454035540978</v>
      </c>
      <c r="BC111" s="8">
        <v>6.6429286484150278</v>
      </c>
      <c r="BD111" s="8">
        <f t="shared" si="73"/>
        <v>6.7315587240915118</v>
      </c>
      <c r="BE111" s="5"/>
      <c r="BF111" s="60">
        <f t="shared" si="74"/>
        <v>85.458355899999987</v>
      </c>
      <c r="BG111" s="62">
        <f t="shared" si="75"/>
        <v>88.262867400000005</v>
      </c>
      <c r="BH111" s="62">
        <f t="shared" si="76"/>
        <v>80.092016000000001</v>
      </c>
      <c r="BI111" s="62">
        <f t="shared" si="77"/>
        <v>89.234065199999989</v>
      </c>
      <c r="BJ111" s="62">
        <f t="shared" si="78"/>
        <v>91.112867399999999</v>
      </c>
      <c r="BK111" s="62">
        <f t="shared" si="79"/>
        <v>89.652227299999993</v>
      </c>
      <c r="BL111" s="62">
        <f t="shared" si="80"/>
        <v>86.994851599999976</v>
      </c>
      <c r="BM111" s="62">
        <f t="shared" si="81"/>
        <v>90.397867399999996</v>
      </c>
      <c r="BN111" s="63">
        <f t="shared" si="82"/>
        <v>91.760367399999993</v>
      </c>
      <c r="BO111" s="50"/>
      <c r="BP111" s="104"/>
      <c r="BX111" s="53">
        <f t="shared" si="46"/>
        <v>2023</v>
      </c>
      <c r="BY111" s="97">
        <f t="shared" si="83"/>
        <v>45108</v>
      </c>
      <c r="BZ111" s="56">
        <f t="shared" si="47"/>
        <v>6.9532006594302969</v>
      </c>
      <c r="CA111" s="56">
        <f t="shared" si="48"/>
        <v>6.3788454035540978</v>
      </c>
      <c r="CB111" s="56">
        <v>6.7522863350981801</v>
      </c>
      <c r="CC111" s="56">
        <v>6.6396789582249918</v>
      </c>
      <c r="CD111" s="56">
        <v>6.7522863350981801</v>
      </c>
      <c r="CE111" s="56">
        <f t="shared" si="49"/>
        <v>6.4125214956162182</v>
      </c>
      <c r="CF111" s="1"/>
      <c r="CG111" s="98">
        <v>4.5</v>
      </c>
      <c r="CH111" s="99">
        <v>-1</v>
      </c>
      <c r="CI111" s="99">
        <v>5</v>
      </c>
      <c r="CJ111" s="99">
        <v>0</v>
      </c>
      <c r="CK111" s="99">
        <v>4.25</v>
      </c>
      <c r="CL111" s="99">
        <v>2.5</v>
      </c>
      <c r="CM111" s="99">
        <v>0.41763999999999157</v>
      </c>
      <c r="CN111" s="100">
        <v>3.0196299999999994</v>
      </c>
      <c r="CO111" s="13"/>
      <c r="CP111" s="101">
        <v>1.0616548884313617</v>
      </c>
      <c r="CQ111" s="102">
        <v>1.0269137313820416</v>
      </c>
      <c r="CR111" s="102">
        <v>1.0182145308181698</v>
      </c>
      <c r="CS111" s="102">
        <v>0.93415317270417142</v>
      </c>
      <c r="CT111" s="102">
        <v>1.0564444113707396</v>
      </c>
      <c r="CU111" s="103">
        <v>1.0027632451551101</v>
      </c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</row>
    <row r="112" spans="1:143" ht="12.75" x14ac:dyDescent="0.2">
      <c r="A112" s="3">
        <f t="shared" si="45"/>
        <v>2023</v>
      </c>
      <c r="B112" s="43">
        <v>45139</v>
      </c>
      <c r="C112" s="43">
        <v>45169</v>
      </c>
      <c r="D112" s="44">
        <f t="shared" si="50"/>
        <v>45139</v>
      </c>
      <c r="E112" s="94">
        <v>99.860380000000006</v>
      </c>
      <c r="F112" s="46">
        <v>74.325220000000002</v>
      </c>
      <c r="G112" s="94">
        <v>98.953109999999995</v>
      </c>
      <c r="H112" s="46">
        <v>77.667410000000004</v>
      </c>
      <c r="I112" s="94">
        <v>93.862260000000006</v>
      </c>
      <c r="J112" s="46">
        <v>69.448740000000001</v>
      </c>
      <c r="K112" s="94">
        <v>100.9802</v>
      </c>
      <c r="L112" s="46">
        <v>77.279730000000001</v>
      </c>
      <c r="M112" s="94">
        <v>100.9808</v>
      </c>
      <c r="N112" s="46">
        <v>77.660120000000006</v>
      </c>
      <c r="O112" s="94">
        <f t="shared" si="52"/>
        <v>102.45311</v>
      </c>
      <c r="P112" s="46">
        <f t="shared" si="53"/>
        <v>76.667410000000004</v>
      </c>
      <c r="Q112" s="94">
        <f t="shared" si="54"/>
        <v>103.20311</v>
      </c>
      <c r="R112" s="46">
        <f t="shared" si="55"/>
        <v>77.667410000000004</v>
      </c>
      <c r="S112" s="94">
        <f t="shared" si="56"/>
        <v>102.70311</v>
      </c>
      <c r="T112" s="46">
        <f t="shared" si="57"/>
        <v>80.167410000000004</v>
      </c>
      <c r="U112" s="94">
        <f t="shared" si="58"/>
        <v>96.04477</v>
      </c>
      <c r="V112" s="95">
        <f t="shared" si="59"/>
        <v>73.030750000000012</v>
      </c>
      <c r="W112" s="96">
        <v>7.1418839894896635</v>
      </c>
      <c r="X112" s="96">
        <v>7.8449418745713793</v>
      </c>
      <c r="Y112" s="96">
        <v>6.7630428791638701</v>
      </c>
      <c r="Z112" s="96">
        <v>6.6769989946122239</v>
      </c>
      <c r="AA112" s="96">
        <v>6.2397001526287292</v>
      </c>
      <c r="AB112" s="96">
        <v>7.1518719662417665</v>
      </c>
      <c r="AC112" s="96">
        <v>6.725145138898128</v>
      </c>
      <c r="AD112" s="96">
        <v>6.6595015985167434</v>
      </c>
      <c r="AE112" s="96">
        <v>6.4880472020612299</v>
      </c>
      <c r="AF112" s="96">
        <f t="shared" si="60"/>
        <v>7.08781354053193</v>
      </c>
      <c r="AG112" s="96">
        <f t="shared" si="61"/>
        <v>6.8564762939840422</v>
      </c>
      <c r="AH112" s="96">
        <f t="shared" si="62"/>
        <v>6.798210842643706</v>
      </c>
      <c r="AI112" s="96">
        <f t="shared" si="63"/>
        <v>7.0354551126056251</v>
      </c>
      <c r="AJ112" s="96">
        <f t="shared" si="64"/>
        <v>6.7436225044230795</v>
      </c>
      <c r="AK112" s="127"/>
      <c r="AL112" s="13"/>
      <c r="AM112" s="13"/>
      <c r="AN112" s="13"/>
      <c r="AO112" s="13"/>
      <c r="AP112" s="13"/>
      <c r="AQ112" s="13"/>
      <c r="AR112" s="8">
        <f t="shared" si="65"/>
        <v>6.8669917256816015</v>
      </c>
      <c r="AS112" s="8">
        <f t="shared" si="66"/>
        <v>6.8002740304062836</v>
      </c>
      <c r="AT112" s="8">
        <f t="shared" si="67"/>
        <v>7.1272692524319581</v>
      </c>
      <c r="AU112" s="8">
        <f t="shared" si="68"/>
        <v>7.0580229679811497</v>
      </c>
      <c r="AV112" s="8">
        <f t="shared" si="51"/>
        <v>6.9631394941252482</v>
      </c>
      <c r="AW112" s="8"/>
      <c r="AX112" s="8">
        <f t="shared" si="69"/>
        <v>6.7983232708712089</v>
      </c>
      <c r="AY112" s="8">
        <f t="shared" si="70"/>
        <v>6.8554945092827273</v>
      </c>
      <c r="AZ112" s="8">
        <f t="shared" si="71"/>
        <v>7.1559506559816422</v>
      </c>
      <c r="BA112" s="8">
        <v>6.7921949389125311</v>
      </c>
      <c r="BB112" s="8">
        <f t="shared" si="72"/>
        <v>6.4155905037695762</v>
      </c>
      <c r="BC112" s="8">
        <v>6.678919300877455</v>
      </c>
      <c r="BD112" s="8">
        <f t="shared" si="73"/>
        <v>6.7675813105095166</v>
      </c>
      <c r="BE112" s="5"/>
      <c r="BF112" s="60">
        <f t="shared" si="74"/>
        <v>88.880261199999993</v>
      </c>
      <c r="BG112" s="62">
        <f t="shared" si="75"/>
        <v>89.800258999999997</v>
      </c>
      <c r="BH112" s="62">
        <f t="shared" si="76"/>
        <v>83.364446399999991</v>
      </c>
      <c r="BI112" s="62">
        <f t="shared" si="77"/>
        <v>90.952907600000003</v>
      </c>
      <c r="BJ112" s="62">
        <f t="shared" si="78"/>
        <v>92.222758999999996</v>
      </c>
      <c r="BK112" s="62">
        <f t="shared" si="79"/>
        <v>90.788997899999998</v>
      </c>
      <c r="BL112" s="62">
        <f t="shared" si="80"/>
        <v>86.148741400000006</v>
      </c>
      <c r="BM112" s="62">
        <f t="shared" si="81"/>
        <v>91.365258999999995</v>
      </c>
      <c r="BN112" s="63">
        <f t="shared" si="82"/>
        <v>93.012758999999988</v>
      </c>
      <c r="BO112" s="50"/>
      <c r="BP112" s="104"/>
      <c r="BX112" s="53">
        <f t="shared" si="46"/>
        <v>2023</v>
      </c>
      <c r="BY112" s="97">
        <f t="shared" si="83"/>
        <v>45139</v>
      </c>
      <c r="BZ112" s="56">
        <f t="shared" si="47"/>
        <v>6.9917789475911825</v>
      </c>
      <c r="CA112" s="56">
        <f t="shared" si="48"/>
        <v>6.4155905037695762</v>
      </c>
      <c r="CB112" s="56">
        <v>6.7888786123819189</v>
      </c>
      <c r="CC112" s="56">
        <v>6.6756696763627135</v>
      </c>
      <c r="CD112" s="56">
        <v>6.7888786123819189</v>
      </c>
      <c r="CE112" s="56">
        <f t="shared" si="49"/>
        <v>6.449323161564787</v>
      </c>
      <c r="CF112" s="1"/>
      <c r="CG112" s="98">
        <v>3.5</v>
      </c>
      <c r="CH112" s="99">
        <v>-1</v>
      </c>
      <c r="CI112" s="99">
        <v>4.25</v>
      </c>
      <c r="CJ112" s="99">
        <v>0</v>
      </c>
      <c r="CK112" s="99">
        <v>3.75</v>
      </c>
      <c r="CL112" s="99">
        <v>2.5</v>
      </c>
      <c r="CM112" s="99">
        <v>-3.8156100000000066</v>
      </c>
      <c r="CN112" s="100">
        <v>-1.2944699999999969</v>
      </c>
      <c r="CO112" s="13"/>
      <c r="CP112" s="101">
        <v>1.0615268245885912</v>
      </c>
      <c r="CQ112" s="102">
        <v>1.0268799350601432</v>
      </c>
      <c r="CR112" s="102">
        <v>1.0181536417976533</v>
      </c>
      <c r="CS112" s="102">
        <v>0.93450667847391344</v>
      </c>
      <c r="CT112" s="102">
        <v>1.0564537013059081</v>
      </c>
      <c r="CU112" s="103">
        <v>1.0027475043502152</v>
      </c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</row>
    <row r="113" spans="1:143" ht="12.75" x14ac:dyDescent="0.2">
      <c r="A113" s="3">
        <f t="shared" si="45"/>
        <v>2023</v>
      </c>
      <c r="B113" s="43">
        <v>45170</v>
      </c>
      <c r="C113" s="43">
        <v>45199</v>
      </c>
      <c r="D113" s="44">
        <f t="shared" si="50"/>
        <v>45170</v>
      </c>
      <c r="E113" s="94">
        <v>86.756</v>
      </c>
      <c r="F113" s="46">
        <v>72.682239999999993</v>
      </c>
      <c r="G113" s="94">
        <v>80.416569999999993</v>
      </c>
      <c r="H113" s="46">
        <v>71.653319999999994</v>
      </c>
      <c r="I113" s="94">
        <v>82.173770000000005</v>
      </c>
      <c r="J113" s="46">
        <v>68.163889999999995</v>
      </c>
      <c r="K113" s="94">
        <v>84.235489999999999</v>
      </c>
      <c r="L113" s="46">
        <v>73.781270000000006</v>
      </c>
      <c r="M113" s="94">
        <v>84.126769999999993</v>
      </c>
      <c r="N113" s="46">
        <v>73.616739999999993</v>
      </c>
      <c r="O113" s="94">
        <f t="shared" si="52"/>
        <v>82.416569999999993</v>
      </c>
      <c r="P113" s="46">
        <f t="shared" si="53"/>
        <v>69.153319999999994</v>
      </c>
      <c r="Q113" s="94">
        <f t="shared" si="54"/>
        <v>81.416569999999993</v>
      </c>
      <c r="R113" s="46">
        <f t="shared" si="55"/>
        <v>68.653319999999994</v>
      </c>
      <c r="S113" s="94">
        <f t="shared" si="56"/>
        <v>83.666569999999993</v>
      </c>
      <c r="T113" s="46">
        <f t="shared" si="57"/>
        <v>73.903319999999994</v>
      </c>
      <c r="U113" s="94">
        <f t="shared" si="58"/>
        <v>82.635009999999994</v>
      </c>
      <c r="V113" s="95">
        <f t="shared" si="59"/>
        <v>69.808579999999992</v>
      </c>
      <c r="W113" s="96">
        <v>7.0612200337271833</v>
      </c>
      <c r="X113" s="96">
        <v>7.4495834699320902</v>
      </c>
      <c r="Y113" s="96">
        <v>6.8077763047639328</v>
      </c>
      <c r="Z113" s="96">
        <v>6.7252613345151744</v>
      </c>
      <c r="AA113" s="96">
        <v>6.2879561282228602</v>
      </c>
      <c r="AB113" s="96">
        <v>6.8533878435931177</v>
      </c>
      <c r="AC113" s="96">
        <v>6.7758283360427622</v>
      </c>
      <c r="AD113" s="96">
        <v>6.7046465893221452</v>
      </c>
      <c r="AE113" s="96">
        <v>6.5359760396679949</v>
      </c>
      <c r="AF113" s="96">
        <f t="shared" si="60"/>
        <v>7.1359586747344919</v>
      </c>
      <c r="AG113" s="96">
        <f t="shared" si="61"/>
        <v>6.9047412459427511</v>
      </c>
      <c r="AH113" s="96">
        <f t="shared" si="62"/>
        <v>6.8464749466254942</v>
      </c>
      <c r="AI113" s="96">
        <f t="shared" si="63"/>
        <v>7.0804802915346423</v>
      </c>
      <c r="AJ113" s="96">
        <f t="shared" si="64"/>
        <v>6.7943058521393045</v>
      </c>
      <c r="AK113" s="127"/>
      <c r="AL113" s="13"/>
      <c r="AM113" s="13"/>
      <c r="AN113" s="13"/>
      <c r="AO113" s="13"/>
      <c r="AP113" s="13"/>
      <c r="AQ113" s="13"/>
      <c r="AR113" s="8">
        <f t="shared" si="65"/>
        <v>6.9185042748681385</v>
      </c>
      <c r="AS113" s="8">
        <f t="shared" si="66"/>
        <v>6.8461577490823711</v>
      </c>
      <c r="AT113" s="8">
        <f t="shared" si="67"/>
        <v>7.1807341183725066</v>
      </c>
      <c r="AU113" s="8">
        <f t="shared" si="68"/>
        <v>7.1056456717030612</v>
      </c>
      <c r="AV113" s="8">
        <f t="shared" si="51"/>
        <v>7.0127604535065196</v>
      </c>
      <c r="AW113" s="8"/>
      <c r="AX113" s="8">
        <f t="shared" si="69"/>
        <v>6.8474302508294409</v>
      </c>
      <c r="AY113" s="8">
        <f t="shared" si="70"/>
        <v>6.9069234257156387</v>
      </c>
      <c r="AZ113" s="8">
        <f t="shared" si="71"/>
        <v>6.8573635924569727</v>
      </c>
      <c r="BA113" s="8">
        <v>6.8414418586577765</v>
      </c>
      <c r="BB113" s="8">
        <f t="shared" si="72"/>
        <v>6.4650381680734306</v>
      </c>
      <c r="BC113" s="8">
        <v>6.7273565369546926</v>
      </c>
      <c r="BD113" s="8">
        <f t="shared" si="73"/>
        <v>6.8160618126721992</v>
      </c>
      <c r="BE113" s="5"/>
      <c r="BF113" s="60">
        <f t="shared" si="74"/>
        <v>80.704283199999992</v>
      </c>
      <c r="BG113" s="62">
        <f t="shared" si="75"/>
        <v>76.648372499999994</v>
      </c>
      <c r="BH113" s="62">
        <f t="shared" si="76"/>
        <v>76.1495216</v>
      </c>
      <c r="BI113" s="62">
        <f t="shared" si="77"/>
        <v>79.607457099999991</v>
      </c>
      <c r="BJ113" s="62">
        <f t="shared" si="78"/>
        <v>75.928372499999995</v>
      </c>
      <c r="BK113" s="62">
        <f t="shared" si="79"/>
        <v>79.740175399999998</v>
      </c>
      <c r="BL113" s="62">
        <f t="shared" si="80"/>
        <v>77.119645099999985</v>
      </c>
      <c r="BM113" s="62">
        <f t="shared" si="81"/>
        <v>76.713372499999991</v>
      </c>
      <c r="BN113" s="63">
        <f t="shared" si="82"/>
        <v>79.468372499999987</v>
      </c>
      <c r="BO113" s="50"/>
      <c r="BP113" s="104"/>
      <c r="BX113" s="53">
        <f t="shared" si="46"/>
        <v>2023</v>
      </c>
      <c r="BY113" s="97">
        <f t="shared" si="83"/>
        <v>45170</v>
      </c>
      <c r="BZ113" s="56">
        <f t="shared" si="47"/>
        <v>7.0378057256548336</v>
      </c>
      <c r="CA113" s="56">
        <f t="shared" si="48"/>
        <v>6.4650381680734306</v>
      </c>
      <c r="CB113" s="56">
        <v>6.8381255321271635</v>
      </c>
      <c r="CC113" s="56">
        <v>6.7241070008276163</v>
      </c>
      <c r="CD113" s="56">
        <v>6.8381255321271635</v>
      </c>
      <c r="CE113" s="56">
        <f t="shared" si="49"/>
        <v>6.4988469460415228</v>
      </c>
      <c r="CF113" s="1"/>
      <c r="CG113" s="98">
        <v>2</v>
      </c>
      <c r="CH113" s="99">
        <v>-2.5</v>
      </c>
      <c r="CI113" s="99">
        <v>1</v>
      </c>
      <c r="CJ113" s="99">
        <v>-3</v>
      </c>
      <c r="CK113" s="99">
        <v>3.25</v>
      </c>
      <c r="CL113" s="99">
        <v>2.25</v>
      </c>
      <c r="CM113" s="99">
        <v>-4.120989999999999</v>
      </c>
      <c r="CN113" s="100">
        <v>-2.873660000000001</v>
      </c>
      <c r="CO113" s="13"/>
      <c r="CP113" s="101">
        <v>1.0610678633574504</v>
      </c>
      <c r="CQ113" s="102">
        <v>1.0266874255884237</v>
      </c>
      <c r="CR113" s="102">
        <v>1.0180236285374118</v>
      </c>
      <c r="CS113" s="102">
        <v>0.93497573037823967</v>
      </c>
      <c r="CT113" s="102">
        <v>1.0560557066215916</v>
      </c>
      <c r="CU113" s="103">
        <v>1.0027269752390648</v>
      </c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</row>
    <row r="114" spans="1:143" ht="12.75" x14ac:dyDescent="0.2">
      <c r="A114" s="3">
        <f t="shared" si="45"/>
        <v>2023</v>
      </c>
      <c r="B114" s="43">
        <v>45200</v>
      </c>
      <c r="C114" s="43">
        <v>45230</v>
      </c>
      <c r="D114" s="44">
        <f t="shared" si="50"/>
        <v>45200</v>
      </c>
      <c r="E114" s="94">
        <v>85.780659999999997</v>
      </c>
      <c r="F114" s="46">
        <v>73.070589999999996</v>
      </c>
      <c r="G114" s="94">
        <v>74.032970000000006</v>
      </c>
      <c r="H114" s="46">
        <v>70.774439999999998</v>
      </c>
      <c r="I114" s="94">
        <v>81.703280000000007</v>
      </c>
      <c r="J114" s="46">
        <v>68.37482</v>
      </c>
      <c r="K114" s="94">
        <v>81.833250000000007</v>
      </c>
      <c r="L114" s="46">
        <v>75.233609999999999</v>
      </c>
      <c r="M114" s="94">
        <v>79.999809999999997</v>
      </c>
      <c r="N114" s="46">
        <v>74.266720000000007</v>
      </c>
      <c r="O114" s="94">
        <f t="shared" si="52"/>
        <v>74.282970000000006</v>
      </c>
      <c r="P114" s="46">
        <f t="shared" si="53"/>
        <v>69.774439999999998</v>
      </c>
      <c r="Q114" s="94">
        <f t="shared" si="54"/>
        <v>73.532970000000006</v>
      </c>
      <c r="R114" s="46">
        <f t="shared" si="55"/>
        <v>69.774439999999998</v>
      </c>
      <c r="S114" s="94">
        <f t="shared" si="56"/>
        <v>77.032970000000006</v>
      </c>
      <c r="T114" s="46">
        <f t="shared" si="57"/>
        <v>71.774439999999998</v>
      </c>
      <c r="U114" s="94">
        <f t="shared" si="58"/>
        <v>83.635469999999998</v>
      </c>
      <c r="V114" s="95">
        <f t="shared" si="59"/>
        <v>70.163229999999999</v>
      </c>
      <c r="W114" s="96">
        <v>7.096415594953573</v>
      </c>
      <c r="X114" s="96">
        <v>7.5536781740407397</v>
      </c>
      <c r="Y114" s="96">
        <v>7.0398500244265234</v>
      </c>
      <c r="Z114" s="96">
        <v>7.0604143689378969</v>
      </c>
      <c r="AA114" s="96">
        <v>6.6231111550058435</v>
      </c>
      <c r="AB114" s="96">
        <v>7.3888732459017081</v>
      </c>
      <c r="AC114" s="96">
        <v>7.3480151626427048</v>
      </c>
      <c r="AD114" s="96">
        <v>6.8159166928377592</v>
      </c>
      <c r="AE114" s="96">
        <v>6.6430112372176904</v>
      </c>
      <c r="AF114" s="96">
        <f t="shared" si="60"/>
        <v>7.4727112300732719</v>
      </c>
      <c r="AG114" s="96">
        <f t="shared" si="61"/>
        <v>7.2406325666794729</v>
      </c>
      <c r="AH114" s="96">
        <f t="shared" si="62"/>
        <v>7.1818737968074746</v>
      </c>
      <c r="AI114" s="96">
        <f t="shared" si="63"/>
        <v>7.1944623904953175</v>
      </c>
      <c r="AJ114" s="96">
        <f t="shared" si="64"/>
        <v>7.3664926780975417</v>
      </c>
      <c r="AK114" s="127"/>
      <c r="AL114" s="13"/>
      <c r="AM114" s="13"/>
      <c r="AN114" s="13"/>
      <c r="AO114" s="13"/>
      <c r="AP114" s="13"/>
      <c r="AQ114" s="13"/>
      <c r="AR114" s="8">
        <f t="shared" si="65"/>
        <v>7.5000540528943027</v>
      </c>
      <c r="AS114" s="8">
        <f t="shared" si="66"/>
        <v>6.9592486155480833</v>
      </c>
      <c r="AT114" s="8">
        <f t="shared" si="67"/>
        <v>7.7843245329593005</v>
      </c>
      <c r="AU114" s="8">
        <f t="shared" si="68"/>
        <v>7.2230226625561942</v>
      </c>
      <c r="AV114" s="8">
        <f t="shared" si="51"/>
        <v>7.3666624659894699</v>
      </c>
      <c r="AW114" s="8"/>
      <c r="AX114" s="8">
        <f t="shared" si="69"/>
        <v>7.188448804373115</v>
      </c>
      <c r="AY114" s="8">
        <f t="shared" si="70"/>
        <v>7.4875290336303442</v>
      </c>
      <c r="AZ114" s="8">
        <f t="shared" si="71"/>
        <v>7.3930336723823178</v>
      </c>
      <c r="BA114" s="8">
        <v>7.1834348654622362</v>
      </c>
      <c r="BB114" s="8">
        <f t="shared" si="72"/>
        <v>6.8084698995858632</v>
      </c>
      <c r="BC114" s="8">
        <v>7.0637267321474884</v>
      </c>
      <c r="BD114" s="8">
        <f t="shared" si="73"/>
        <v>7.1527298532776458</v>
      </c>
      <c r="BE114" s="5"/>
      <c r="BF114" s="60">
        <f t="shared" si="74"/>
        <v>80.315329899999995</v>
      </c>
      <c r="BG114" s="62">
        <f t="shared" si="75"/>
        <v>72.631802100000002</v>
      </c>
      <c r="BH114" s="62">
        <f t="shared" si="76"/>
        <v>75.972042200000004</v>
      </c>
      <c r="BI114" s="62">
        <f t="shared" si="77"/>
        <v>77.534581299999999</v>
      </c>
      <c r="BJ114" s="62">
        <f t="shared" si="78"/>
        <v>71.916802099999998</v>
      </c>
      <c r="BK114" s="62">
        <f t="shared" si="79"/>
        <v>78.995404800000003</v>
      </c>
      <c r="BL114" s="62">
        <f t="shared" si="80"/>
        <v>77.842406799999992</v>
      </c>
      <c r="BM114" s="62">
        <f t="shared" si="81"/>
        <v>72.344302099999993</v>
      </c>
      <c r="BN114" s="63">
        <f t="shared" si="82"/>
        <v>74.771802100000002</v>
      </c>
      <c r="BO114" s="50"/>
      <c r="BP114" s="104"/>
      <c r="BX114" s="53">
        <f t="shared" si="46"/>
        <v>2023</v>
      </c>
      <c r="BY114" s="97">
        <f t="shared" si="83"/>
        <v>45200</v>
      </c>
      <c r="BZ114" s="56">
        <f t="shared" si="47"/>
        <v>7.2765892627086366</v>
      </c>
      <c r="CA114" s="56">
        <f t="shared" si="48"/>
        <v>6.8084698995858632</v>
      </c>
      <c r="CB114" s="56">
        <v>7.1801185389316231</v>
      </c>
      <c r="CC114" s="56">
        <v>7.0604778098245564</v>
      </c>
      <c r="CD114" s="56">
        <v>7.1801185389316231</v>
      </c>
      <c r="CE114" s="56">
        <f t="shared" si="49"/>
        <v>6.8428073594066534</v>
      </c>
      <c r="CF114" s="1"/>
      <c r="CG114" s="98">
        <v>0.25</v>
      </c>
      <c r="CH114" s="99">
        <v>-1</v>
      </c>
      <c r="CI114" s="99">
        <v>-0.5</v>
      </c>
      <c r="CJ114" s="99">
        <v>-1</v>
      </c>
      <c r="CK114" s="99">
        <v>3</v>
      </c>
      <c r="CL114" s="99">
        <v>1</v>
      </c>
      <c r="CM114" s="99">
        <v>-2.1451899999999995</v>
      </c>
      <c r="CN114" s="100">
        <v>-2.9073599999999971</v>
      </c>
      <c r="CO114" s="13"/>
      <c r="CP114" s="101">
        <v>1.0583955614488101</v>
      </c>
      <c r="CQ114" s="102">
        <v>1.0255251587689302</v>
      </c>
      <c r="CR114" s="102">
        <v>1.0172028752878777</v>
      </c>
      <c r="CS114" s="102">
        <v>0.9380626701095679</v>
      </c>
      <c r="CT114" s="102">
        <v>1.0555384865626862</v>
      </c>
      <c r="CU114" s="103">
        <v>1.0025146267455702</v>
      </c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</row>
    <row r="115" spans="1:143" ht="12.75" x14ac:dyDescent="0.2">
      <c r="A115" s="3">
        <f t="shared" si="45"/>
        <v>2023</v>
      </c>
      <c r="B115" s="43">
        <v>45231</v>
      </c>
      <c r="C115" s="43">
        <v>45260</v>
      </c>
      <c r="D115" s="44">
        <f t="shared" si="50"/>
        <v>45231</v>
      </c>
      <c r="E115" s="94">
        <v>96.308350000000004</v>
      </c>
      <c r="F115" s="46">
        <v>79.943979999999996</v>
      </c>
      <c r="G115" s="94">
        <v>78.021199999999993</v>
      </c>
      <c r="H115" s="46">
        <v>75.613489999999999</v>
      </c>
      <c r="I115" s="94">
        <v>91.020269999999996</v>
      </c>
      <c r="J115" s="46">
        <v>75.152150000000006</v>
      </c>
      <c r="K115" s="94">
        <v>89.34263</v>
      </c>
      <c r="L115" s="46">
        <v>80.529250000000005</v>
      </c>
      <c r="M115" s="94">
        <v>86.926689999999994</v>
      </c>
      <c r="N115" s="46">
        <v>80.192850000000007</v>
      </c>
      <c r="O115" s="94">
        <f t="shared" si="52"/>
        <v>77.271199999999993</v>
      </c>
      <c r="P115" s="46">
        <f t="shared" si="53"/>
        <v>74.613489999999999</v>
      </c>
      <c r="Q115" s="94">
        <f t="shared" si="54"/>
        <v>77.521199999999993</v>
      </c>
      <c r="R115" s="46">
        <f t="shared" si="55"/>
        <v>75.113489999999999</v>
      </c>
      <c r="S115" s="94">
        <f t="shared" si="56"/>
        <v>80.771199999999993</v>
      </c>
      <c r="T115" s="46">
        <f t="shared" si="57"/>
        <v>76.113489999999999</v>
      </c>
      <c r="U115" s="94">
        <f t="shared" si="58"/>
        <v>93.626810000000006</v>
      </c>
      <c r="V115" s="95">
        <f t="shared" si="59"/>
        <v>76.402089999999987</v>
      </c>
      <c r="W115" s="96">
        <v>7.6343688412563804</v>
      </c>
      <c r="X115" s="96">
        <v>8.1280715093866451</v>
      </c>
      <c r="Y115" s="96">
        <v>7.6499329640486335</v>
      </c>
      <c r="Z115" s="96">
        <v>7.840827705057376</v>
      </c>
      <c r="AA115" s="96">
        <v>7.6437353226013371</v>
      </c>
      <c r="AB115" s="96">
        <v>8.1495953354395709</v>
      </c>
      <c r="AC115" s="96">
        <v>8.118827277752656</v>
      </c>
      <c r="AD115" s="96">
        <v>7.8161072623111343</v>
      </c>
      <c r="AE115" s="96">
        <v>6.9108385959493361</v>
      </c>
      <c r="AF115" s="96">
        <f t="shared" si="60"/>
        <v>8.252011687956287</v>
      </c>
      <c r="AG115" s="96">
        <f t="shared" si="61"/>
        <v>8.0204281385704412</v>
      </c>
      <c r="AH115" s="96">
        <f t="shared" si="62"/>
        <v>7.9620395202678402</v>
      </c>
      <c r="AI115" s="96">
        <f t="shared" si="63"/>
        <v>8.2201486772672485</v>
      </c>
      <c r="AJ115" s="96">
        <f t="shared" si="64"/>
        <v>8.1373049146353242</v>
      </c>
      <c r="AK115" s="127"/>
      <c r="AL115" s="13"/>
      <c r="AM115" s="13"/>
      <c r="AN115" s="13"/>
      <c r="AO115" s="13"/>
      <c r="AP115" s="13"/>
      <c r="AQ115" s="13"/>
      <c r="AR115" s="8">
        <f t="shared" si="65"/>
        <v>8.2834793147196422</v>
      </c>
      <c r="AS115" s="8">
        <f t="shared" si="66"/>
        <v>7.9758057549660881</v>
      </c>
      <c r="AT115" s="8">
        <f t="shared" si="67"/>
        <v>8.5974414774586752</v>
      </c>
      <c r="AU115" s="8">
        <f t="shared" si="68"/>
        <v>8.2781071427103132</v>
      </c>
      <c r="AV115" s="8">
        <f t="shared" si="51"/>
        <v>8.283708422463679</v>
      </c>
      <c r="AW115" s="8"/>
      <c r="AX115" s="8">
        <f t="shared" si="69"/>
        <v>7.9825201679460482</v>
      </c>
      <c r="AY115" s="8">
        <f t="shared" si="70"/>
        <v>8.2696823721488126</v>
      </c>
      <c r="AZ115" s="8">
        <f t="shared" si="71"/>
        <v>8.1540181189179695</v>
      </c>
      <c r="BA115" s="8">
        <v>7.9797752625003788</v>
      </c>
      <c r="BB115" s="8">
        <f t="shared" si="72"/>
        <v>7.8542985373515091</v>
      </c>
      <c r="BC115" s="8">
        <v>7.8469742531846212</v>
      </c>
      <c r="BD115" s="8">
        <f t="shared" si="73"/>
        <v>7.9366709242163491</v>
      </c>
      <c r="BE115" s="5"/>
      <c r="BF115" s="60">
        <f t="shared" si="74"/>
        <v>89.271670900000004</v>
      </c>
      <c r="BG115" s="62">
        <f t="shared" si="75"/>
        <v>76.985884699999986</v>
      </c>
      <c r="BH115" s="62">
        <f t="shared" si="76"/>
        <v>84.196978399999992</v>
      </c>
      <c r="BI115" s="62">
        <f t="shared" si="77"/>
        <v>84.031138799999994</v>
      </c>
      <c r="BJ115" s="62">
        <f t="shared" si="78"/>
        <v>76.485884699999986</v>
      </c>
      <c r="BK115" s="62">
        <f t="shared" si="79"/>
        <v>85.552876599999991</v>
      </c>
      <c r="BL115" s="62">
        <f t="shared" si="80"/>
        <v>86.220180400000004</v>
      </c>
      <c r="BM115" s="62">
        <f t="shared" si="81"/>
        <v>76.128384699999998</v>
      </c>
      <c r="BN115" s="63">
        <f t="shared" si="82"/>
        <v>78.768384699999984</v>
      </c>
      <c r="BO115" s="50"/>
      <c r="BP115" s="104"/>
      <c r="BX115" s="53">
        <f t="shared" si="46"/>
        <v>2023</v>
      </c>
      <c r="BY115" s="97">
        <f t="shared" si="83"/>
        <v>45231</v>
      </c>
      <c r="BZ115" s="56">
        <f t="shared" si="47"/>
        <v>7.9043111884439075</v>
      </c>
      <c r="CA115" s="56">
        <f t="shared" si="48"/>
        <v>7.8542985373515091</v>
      </c>
      <c r="CB115" s="56">
        <v>7.9764589359697666</v>
      </c>
      <c r="CC115" s="56">
        <v>7.8437267601220135</v>
      </c>
      <c r="CD115" s="56">
        <v>7.9764589359697666</v>
      </c>
      <c r="CE115" s="56">
        <f t="shared" si="49"/>
        <v>7.8902459550506325</v>
      </c>
      <c r="CF115" s="1"/>
      <c r="CG115" s="98">
        <v>-0.75</v>
      </c>
      <c r="CH115" s="99">
        <v>-1</v>
      </c>
      <c r="CI115" s="99">
        <v>-0.5</v>
      </c>
      <c r="CJ115" s="99">
        <v>-0.5</v>
      </c>
      <c r="CK115" s="99">
        <v>2.75</v>
      </c>
      <c r="CL115" s="99">
        <v>0.5</v>
      </c>
      <c r="CM115" s="99">
        <v>-2.6815399999999983</v>
      </c>
      <c r="CN115" s="100">
        <v>-3.5418900000000022</v>
      </c>
      <c r="CO115" s="13"/>
      <c r="CP115" s="101">
        <v>1.052441400113115</v>
      </c>
      <c r="CQ115" s="102">
        <v>1.0229058002890719</v>
      </c>
      <c r="CR115" s="102">
        <v>1.0154590586313077</v>
      </c>
      <c r="CS115" s="102">
        <v>0.97486331929868664</v>
      </c>
      <c r="CT115" s="102">
        <v>1.0516934327276164</v>
      </c>
      <c r="CU115" s="103">
        <v>1.0022758997390302</v>
      </c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</row>
    <row r="116" spans="1:143" ht="12.75" x14ac:dyDescent="0.2">
      <c r="A116" s="3">
        <f t="shared" si="45"/>
        <v>2023</v>
      </c>
      <c r="B116" s="43">
        <v>45261</v>
      </c>
      <c r="C116" s="43">
        <v>45291</v>
      </c>
      <c r="D116" s="44">
        <f t="shared" si="50"/>
        <v>45261</v>
      </c>
      <c r="E116" s="94">
        <v>96.334109999999995</v>
      </c>
      <c r="F116" s="46">
        <v>81.20693</v>
      </c>
      <c r="G116" s="94">
        <v>79.514809999999997</v>
      </c>
      <c r="H116" s="46">
        <v>77.737809999999996</v>
      </c>
      <c r="I116" s="94">
        <v>91.455690000000004</v>
      </c>
      <c r="J116" s="46">
        <v>76.523690000000002</v>
      </c>
      <c r="K116" s="94">
        <v>87.077730000000003</v>
      </c>
      <c r="L116" s="46">
        <v>81.816299999999998</v>
      </c>
      <c r="M116" s="94">
        <v>87.010329999999996</v>
      </c>
      <c r="N116" s="46">
        <v>81.813310000000001</v>
      </c>
      <c r="O116" s="94">
        <f t="shared" si="52"/>
        <v>79.014809999999997</v>
      </c>
      <c r="P116" s="46">
        <f t="shared" si="53"/>
        <v>77.237809999999996</v>
      </c>
      <c r="Q116" s="94">
        <f t="shared" si="54"/>
        <v>79.014809999999997</v>
      </c>
      <c r="R116" s="46">
        <f t="shared" si="55"/>
        <v>77.237809999999996</v>
      </c>
      <c r="S116" s="94">
        <f t="shared" si="56"/>
        <v>82.014809999999997</v>
      </c>
      <c r="T116" s="46">
        <f t="shared" si="57"/>
        <v>78.487809999999996</v>
      </c>
      <c r="U116" s="94">
        <f t="shared" si="58"/>
        <v>91.934010000000001</v>
      </c>
      <c r="V116" s="95">
        <f t="shared" si="59"/>
        <v>78.388099999999994</v>
      </c>
      <c r="W116" s="96">
        <v>7.9879889984487713</v>
      </c>
      <c r="X116" s="96">
        <v>8.3279907598188423</v>
      </c>
      <c r="Y116" s="96">
        <v>7.9507967483611051</v>
      </c>
      <c r="Z116" s="96">
        <v>8.0219447759683629</v>
      </c>
      <c r="AA116" s="96">
        <v>7.8279310321928319</v>
      </c>
      <c r="AB116" s="96">
        <v>8.1878201130071044</v>
      </c>
      <c r="AC116" s="96">
        <v>8.1576980820066058</v>
      </c>
      <c r="AD116" s="96">
        <v>8.5566116958628111</v>
      </c>
      <c r="AE116" s="96">
        <v>6.9377497379614512</v>
      </c>
      <c r="AF116" s="96">
        <f t="shared" si="60"/>
        <v>8.4412608291822728</v>
      </c>
      <c r="AG116" s="96">
        <f t="shared" si="61"/>
        <v>8.205734303405249</v>
      </c>
      <c r="AH116" s="96">
        <f t="shared" si="62"/>
        <v>8.144635372032127</v>
      </c>
      <c r="AI116" s="96">
        <f t="shared" si="63"/>
        <v>8.9749447890526142</v>
      </c>
      <c r="AJ116" s="96">
        <f t="shared" si="64"/>
        <v>8.1761755933665512</v>
      </c>
      <c r="AK116" s="127"/>
      <c r="AL116" s="13"/>
      <c r="AM116" s="13"/>
      <c r="AN116" s="13"/>
      <c r="AO116" s="13"/>
      <c r="AP116" s="13"/>
      <c r="AQ116" s="13"/>
      <c r="AR116" s="8">
        <f t="shared" si="65"/>
        <v>8.3229861794964997</v>
      </c>
      <c r="AS116" s="8">
        <f t="shared" si="66"/>
        <v>8.7284273969537676</v>
      </c>
      <c r="AT116" s="8">
        <f t="shared" si="67"/>
        <v>8.6384456456153949</v>
      </c>
      <c r="AU116" s="8">
        <f t="shared" si="68"/>
        <v>9.0592530154784043</v>
      </c>
      <c r="AV116" s="8">
        <f t="shared" si="51"/>
        <v>8.687278059386017</v>
      </c>
      <c r="AW116" s="8"/>
      <c r="AX116" s="8">
        <f t="shared" si="69"/>
        <v>8.16680697188478</v>
      </c>
      <c r="AY116" s="8">
        <f t="shared" si="70"/>
        <v>8.3091250958971123</v>
      </c>
      <c r="AZ116" s="8">
        <f t="shared" si="71"/>
        <v>8.1922560794047605</v>
      </c>
      <c r="BA116" s="8">
        <v>8.1645884796858219</v>
      </c>
      <c r="BB116" s="8">
        <f t="shared" si="72"/>
        <v>8.0430429882086614</v>
      </c>
      <c r="BC116" s="8">
        <v>8.0287488997475549</v>
      </c>
      <c r="BD116" s="8">
        <f t="shared" si="73"/>
        <v>8.1186067061460196</v>
      </c>
      <c r="BE116" s="5"/>
      <c r="BF116" s="60">
        <f t="shared" si="74"/>
        <v>89.829422599999987</v>
      </c>
      <c r="BG116" s="62">
        <f t="shared" si="75"/>
        <v>78.750699999999995</v>
      </c>
      <c r="BH116" s="62">
        <f t="shared" si="76"/>
        <v>85.034930000000003</v>
      </c>
      <c r="BI116" s="62">
        <f t="shared" si="77"/>
        <v>84.775611400000003</v>
      </c>
      <c r="BJ116" s="62">
        <f t="shared" si="78"/>
        <v>78.250699999999995</v>
      </c>
      <c r="BK116" s="62">
        <f t="shared" si="79"/>
        <v>84.815315099999992</v>
      </c>
      <c r="BL116" s="62">
        <f t="shared" si="80"/>
        <v>86.109268700000001</v>
      </c>
      <c r="BM116" s="62">
        <f t="shared" si="81"/>
        <v>78.250699999999995</v>
      </c>
      <c r="BN116" s="63">
        <f t="shared" si="82"/>
        <v>80.498199999999997</v>
      </c>
      <c r="BO116" s="50"/>
      <c r="BP116" s="104"/>
      <c r="BX116" s="53">
        <f t="shared" si="46"/>
        <v>2023</v>
      </c>
      <c r="BY116" s="97">
        <f t="shared" si="83"/>
        <v>45261</v>
      </c>
      <c r="BZ116" s="56">
        <f t="shared" si="47"/>
        <v>8.2138736787335187</v>
      </c>
      <c r="CA116" s="56">
        <f t="shared" si="48"/>
        <v>8.0430429882086614</v>
      </c>
      <c r="CB116" s="56">
        <v>8.1612721531552097</v>
      </c>
      <c r="CC116" s="56">
        <v>8.02550173838506</v>
      </c>
      <c r="CD116" s="56">
        <v>8.1612721531552097</v>
      </c>
      <c r="CE116" s="56">
        <f t="shared" si="49"/>
        <v>8.0792809607890312</v>
      </c>
      <c r="CF116" s="1"/>
      <c r="CG116" s="98">
        <v>-0.5</v>
      </c>
      <c r="CH116" s="99">
        <v>-0.5</v>
      </c>
      <c r="CI116" s="99">
        <v>-0.5</v>
      </c>
      <c r="CJ116" s="99">
        <v>-0.5</v>
      </c>
      <c r="CK116" s="99">
        <v>2.5</v>
      </c>
      <c r="CL116" s="99">
        <v>0.75</v>
      </c>
      <c r="CM116" s="99">
        <v>-4.4000999999999948</v>
      </c>
      <c r="CN116" s="100">
        <v>-2.8188300000000055</v>
      </c>
      <c r="CO116" s="13"/>
      <c r="CP116" s="101">
        <v>1.0522711218942906</v>
      </c>
      <c r="CQ116" s="102">
        <v>1.02291084426154</v>
      </c>
      <c r="CR116" s="102">
        <v>1.0152943705660145</v>
      </c>
      <c r="CS116" s="102">
        <v>0.975814624857959</v>
      </c>
      <c r="CT116" s="102">
        <v>1.0488900405977368</v>
      </c>
      <c r="CU116" s="103">
        <v>1.0022650398647017</v>
      </c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</row>
    <row r="117" spans="1:143" ht="12.75" x14ac:dyDescent="0.2">
      <c r="A117" s="3">
        <f t="shared" si="45"/>
        <v>2024</v>
      </c>
      <c r="B117" s="43">
        <v>45292</v>
      </c>
      <c r="C117" s="43">
        <v>45322</v>
      </c>
      <c r="D117" s="44">
        <f t="shared" si="50"/>
        <v>45292</v>
      </c>
      <c r="E117" s="94">
        <v>97.553520000000006</v>
      </c>
      <c r="F117" s="46">
        <v>82.33305</v>
      </c>
      <c r="G117" s="94">
        <v>82.329170000000005</v>
      </c>
      <c r="H117" s="46">
        <v>79.320740000000001</v>
      </c>
      <c r="I117" s="94">
        <v>92.172219999999996</v>
      </c>
      <c r="J117" s="46">
        <v>77.330699999999993</v>
      </c>
      <c r="K117" s="94">
        <v>88.857089999999999</v>
      </c>
      <c r="L117" s="46">
        <v>82.897800000000004</v>
      </c>
      <c r="M117" s="94">
        <v>88.838589999999996</v>
      </c>
      <c r="N117" s="46">
        <v>82.897800000000004</v>
      </c>
      <c r="O117" s="94">
        <f t="shared" si="52"/>
        <v>81.829170000000005</v>
      </c>
      <c r="P117" s="46">
        <f t="shared" si="53"/>
        <v>78.820740000000001</v>
      </c>
      <c r="Q117" s="94">
        <f t="shared" si="54"/>
        <v>81.829170000000005</v>
      </c>
      <c r="R117" s="46">
        <f t="shared" si="55"/>
        <v>78.820740000000001</v>
      </c>
      <c r="S117" s="94">
        <f t="shared" si="56"/>
        <v>84.079170000000005</v>
      </c>
      <c r="T117" s="46">
        <f t="shared" si="57"/>
        <v>77.820740000000001</v>
      </c>
      <c r="U117" s="94">
        <f t="shared" si="58"/>
        <v>91.65213</v>
      </c>
      <c r="V117" s="95">
        <f t="shared" si="59"/>
        <v>78.261449999999996</v>
      </c>
      <c r="W117" s="96">
        <v>7.9817316778160405</v>
      </c>
      <c r="X117" s="96">
        <v>8.3186819703360069</v>
      </c>
      <c r="Y117" s="96">
        <v>7.9024674358051312</v>
      </c>
      <c r="Z117" s="96">
        <v>7.9067186441679151</v>
      </c>
      <c r="AA117" s="96">
        <v>7.6928828311583404</v>
      </c>
      <c r="AB117" s="96">
        <v>8.2019018959452588</v>
      </c>
      <c r="AC117" s="96">
        <v>8.0576577843299795</v>
      </c>
      <c r="AD117" s="96">
        <v>8.9218717344288123</v>
      </c>
      <c r="AE117" s="96">
        <v>7.5274305689476044</v>
      </c>
      <c r="AF117" s="96">
        <f t="shared" si="60"/>
        <v>8.3335225306560083</v>
      </c>
      <c r="AG117" s="96">
        <f t="shared" si="61"/>
        <v>8.0941503828754353</v>
      </c>
      <c r="AH117" s="96">
        <f t="shared" si="62"/>
        <v>8.0311772854789947</v>
      </c>
      <c r="AI117" s="96">
        <f t="shared" si="63"/>
        <v>9.3511499612128421</v>
      </c>
      <c r="AJ117" s="96">
        <f t="shared" si="64"/>
        <v>8.0762520931506057</v>
      </c>
      <c r="AK117" s="127"/>
      <c r="AL117" s="13"/>
      <c r="AM117" s="13"/>
      <c r="AN117" s="13"/>
      <c r="AO117" s="13"/>
      <c r="AP117" s="13"/>
      <c r="AQ117" s="13"/>
      <c r="AR117" s="8">
        <f t="shared" si="65"/>
        <v>8.2213088772537652</v>
      </c>
      <c r="AS117" s="8">
        <f t="shared" si="66"/>
        <v>9.0996643504714019</v>
      </c>
      <c r="AT117" s="8">
        <f t="shared" si="67"/>
        <v>8.5329147911061565</v>
      </c>
      <c r="AU117" s="8">
        <f t="shared" si="68"/>
        <v>9.4445597856816015</v>
      </c>
      <c r="AV117" s="8">
        <f t="shared" si="51"/>
        <v>8.824611951128233</v>
      </c>
      <c r="AW117" s="8"/>
      <c r="AX117" s="8">
        <f t="shared" si="69"/>
        <v>8.0495642655351194</v>
      </c>
      <c r="AY117" s="8">
        <f t="shared" si="70"/>
        <v>8.2076128709588829</v>
      </c>
      <c r="AZ117" s="8">
        <f t="shared" si="71"/>
        <v>8.2063427188527314</v>
      </c>
      <c r="BA117" s="8">
        <v>8.0468517205487959</v>
      </c>
      <c r="BB117" s="8">
        <f t="shared" si="72"/>
        <v>7.9046597511613292</v>
      </c>
      <c r="BC117" s="8">
        <v>7.9129478866732352</v>
      </c>
      <c r="BD117" s="8">
        <f t="shared" si="73"/>
        <v>8.002859712875857</v>
      </c>
      <c r="BE117" s="5"/>
      <c r="BF117" s="60">
        <f t="shared" si="74"/>
        <v>91.008717899999994</v>
      </c>
      <c r="BG117" s="62">
        <f t="shared" si="75"/>
        <v>81.035545100000007</v>
      </c>
      <c r="BH117" s="62">
        <f t="shared" si="76"/>
        <v>85.790366399999982</v>
      </c>
      <c r="BI117" s="62">
        <f t="shared" si="77"/>
        <v>86.28405029999999</v>
      </c>
      <c r="BJ117" s="62">
        <f t="shared" si="78"/>
        <v>80.535545099999993</v>
      </c>
      <c r="BK117" s="62">
        <f t="shared" si="79"/>
        <v>86.294595299999997</v>
      </c>
      <c r="BL117" s="62">
        <f t="shared" si="80"/>
        <v>85.894137599999993</v>
      </c>
      <c r="BM117" s="62">
        <f t="shared" si="81"/>
        <v>80.535545099999993</v>
      </c>
      <c r="BN117" s="63">
        <f t="shared" si="82"/>
        <v>81.388045099999999</v>
      </c>
      <c r="BO117" s="50"/>
      <c r="BP117" s="104"/>
      <c r="BX117" s="53">
        <f t="shared" si="46"/>
        <v>2024</v>
      </c>
      <c r="BY117" s="97">
        <f t="shared" si="83"/>
        <v>45292</v>
      </c>
      <c r="BZ117" s="56">
        <f t="shared" si="47"/>
        <v>8.1641470478497098</v>
      </c>
      <c r="CA117" s="56">
        <f t="shared" si="48"/>
        <v>7.9046597511613292</v>
      </c>
      <c r="CB117" s="56">
        <v>8.043535394018182</v>
      </c>
      <c r="CC117" s="56">
        <v>7.9097005139984926</v>
      </c>
      <c r="CD117" s="56">
        <v>8.043535394018182</v>
      </c>
      <c r="CE117" s="56">
        <f t="shared" si="49"/>
        <v>7.9406846953595442</v>
      </c>
      <c r="CF117" s="1"/>
      <c r="CG117" s="98">
        <v>-0.5</v>
      </c>
      <c r="CH117" s="99">
        <v>-0.5</v>
      </c>
      <c r="CI117" s="99">
        <v>-0.5</v>
      </c>
      <c r="CJ117" s="99">
        <v>-0.5</v>
      </c>
      <c r="CK117" s="99">
        <v>1.75</v>
      </c>
      <c r="CL117" s="99">
        <v>-1.5</v>
      </c>
      <c r="CM117" s="99">
        <v>-5.9013900000000064</v>
      </c>
      <c r="CN117" s="100">
        <v>-4.0715999999999966</v>
      </c>
      <c r="CO117" s="13"/>
      <c r="CP117" s="101">
        <v>1.0539799006004733</v>
      </c>
      <c r="CQ117" s="102">
        <v>1.0237053760406376</v>
      </c>
      <c r="CR117" s="102">
        <v>1.0157408713920637</v>
      </c>
      <c r="CS117" s="102">
        <v>0.97295517614411353</v>
      </c>
      <c r="CT117" s="102">
        <v>1.0481152654467647</v>
      </c>
      <c r="CU117" s="103">
        <v>1.00230765680528</v>
      </c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</row>
    <row r="118" spans="1:143" ht="12.75" x14ac:dyDescent="0.2">
      <c r="A118" s="3">
        <f t="shared" si="45"/>
        <v>2024</v>
      </c>
      <c r="B118" s="43">
        <v>45323</v>
      </c>
      <c r="C118" s="43">
        <v>45351</v>
      </c>
      <c r="D118" s="44">
        <f t="shared" si="50"/>
        <v>45323</v>
      </c>
      <c r="E118" s="94">
        <v>91.319749999999999</v>
      </c>
      <c r="F118" s="46">
        <v>80.934079999999994</v>
      </c>
      <c r="G118" s="94">
        <v>79.316890000000001</v>
      </c>
      <c r="H118" s="46">
        <v>76.378240000000005</v>
      </c>
      <c r="I118" s="94">
        <v>85.725830000000002</v>
      </c>
      <c r="J118" s="46">
        <v>75.787909999999997</v>
      </c>
      <c r="K118" s="94">
        <v>86.188410000000005</v>
      </c>
      <c r="L118" s="46">
        <v>79.832729999999998</v>
      </c>
      <c r="M118" s="94">
        <v>84.959819999999993</v>
      </c>
      <c r="N118" s="46">
        <v>79.707189999999997</v>
      </c>
      <c r="O118" s="94">
        <f t="shared" si="52"/>
        <v>78.316890000000001</v>
      </c>
      <c r="P118" s="46">
        <f t="shared" si="53"/>
        <v>75.128240000000005</v>
      </c>
      <c r="Q118" s="94">
        <f t="shared" si="54"/>
        <v>79.316890000000001</v>
      </c>
      <c r="R118" s="46">
        <f t="shared" si="55"/>
        <v>75.878240000000005</v>
      </c>
      <c r="S118" s="94">
        <f t="shared" si="56"/>
        <v>81.816890000000001</v>
      </c>
      <c r="T118" s="46">
        <f t="shared" si="57"/>
        <v>78.628240000000005</v>
      </c>
      <c r="U118" s="94">
        <f t="shared" si="58"/>
        <v>88.689859999999996</v>
      </c>
      <c r="V118" s="95">
        <f t="shared" si="59"/>
        <v>77.404929999999993</v>
      </c>
      <c r="W118" s="96">
        <v>7.9877512604841501</v>
      </c>
      <c r="X118" s="96">
        <v>7.9026484112382667</v>
      </c>
      <c r="Y118" s="96">
        <v>7.6586939012118016</v>
      </c>
      <c r="Z118" s="96">
        <v>7.6476375201894706</v>
      </c>
      <c r="AA118" s="96">
        <v>7.4585942378350882</v>
      </c>
      <c r="AB118" s="96">
        <v>7.9320491057061675</v>
      </c>
      <c r="AC118" s="96">
        <v>7.7865927406251165</v>
      </c>
      <c r="AD118" s="96">
        <v>8.4376299734805915</v>
      </c>
      <c r="AE118" s="96">
        <v>7.5770339281274905</v>
      </c>
      <c r="AF118" s="96">
        <f t="shared" si="60"/>
        <v>8.0734497660172124</v>
      </c>
      <c r="AG118" s="96">
        <f t="shared" si="61"/>
        <v>7.8345734348061322</v>
      </c>
      <c r="AH118" s="96">
        <f t="shared" si="62"/>
        <v>7.7718482539069083</v>
      </c>
      <c r="AI118" s="96">
        <f t="shared" si="63"/>
        <v>8.8651765573629202</v>
      </c>
      <c r="AJ118" s="96">
        <f t="shared" si="64"/>
        <v>7.8051871449154628</v>
      </c>
      <c r="AK118" s="127"/>
      <c r="AL118" s="13"/>
      <c r="AM118" s="13"/>
      <c r="AN118" s="13"/>
      <c r="AO118" s="13"/>
      <c r="AP118" s="13"/>
      <c r="AQ118" s="13"/>
      <c r="AR118" s="8">
        <f t="shared" si="65"/>
        <v>7.9458082738338405</v>
      </c>
      <c r="AS118" s="8">
        <f t="shared" si="66"/>
        <v>8.6074987229195976</v>
      </c>
      <c r="AT118" s="8">
        <f t="shared" si="67"/>
        <v>8.24697276220272</v>
      </c>
      <c r="AU118" s="8">
        <f t="shared" si="68"/>
        <v>8.9337411654980716</v>
      </c>
      <c r="AV118" s="8">
        <f t="shared" si="51"/>
        <v>8.433505231113557</v>
      </c>
      <c r="AW118" s="8"/>
      <c r="AX118" s="8">
        <f t="shared" si="69"/>
        <v>7.7859489582717449</v>
      </c>
      <c r="AY118" s="8">
        <f t="shared" si="70"/>
        <v>7.9325595541604423</v>
      </c>
      <c r="AZ118" s="8">
        <f t="shared" si="71"/>
        <v>7.9363968620800573</v>
      </c>
      <c r="BA118" s="8">
        <v>7.7824832230298204</v>
      </c>
      <c r="BB118" s="8">
        <f t="shared" si="72"/>
        <v>7.6645853651348386</v>
      </c>
      <c r="BC118" s="8">
        <v>7.6529259524699791</v>
      </c>
      <c r="BD118" s="8">
        <f t="shared" si="73"/>
        <v>7.742607453731261</v>
      </c>
      <c r="BE118" s="5"/>
      <c r="BF118" s="60">
        <f t="shared" si="74"/>
        <v>86.853911899999986</v>
      </c>
      <c r="BG118" s="62">
        <f t="shared" si="75"/>
        <v>78.053270499999996</v>
      </c>
      <c r="BH118" s="62">
        <f t="shared" si="76"/>
        <v>81.452524399999987</v>
      </c>
      <c r="BI118" s="62">
        <f t="shared" si="77"/>
        <v>82.701189099999993</v>
      </c>
      <c r="BJ118" s="62">
        <f t="shared" si="78"/>
        <v>77.838270499999993</v>
      </c>
      <c r="BK118" s="62">
        <f t="shared" si="79"/>
        <v>83.455467599999992</v>
      </c>
      <c r="BL118" s="62">
        <f t="shared" si="80"/>
        <v>83.837340099999977</v>
      </c>
      <c r="BM118" s="62">
        <f t="shared" si="81"/>
        <v>76.945770500000009</v>
      </c>
      <c r="BN118" s="63">
        <f t="shared" si="82"/>
        <v>80.445770499999995</v>
      </c>
      <c r="BO118" s="50"/>
      <c r="BP118" s="104"/>
      <c r="BX118" s="53">
        <f t="shared" si="46"/>
        <v>2024</v>
      </c>
      <c r="BY118" s="97">
        <f t="shared" si="83"/>
        <v>45323</v>
      </c>
      <c r="BZ118" s="56">
        <f t="shared" si="47"/>
        <v>7.9133254256732197</v>
      </c>
      <c r="CA118" s="56">
        <f t="shared" si="48"/>
        <v>7.6645853651348386</v>
      </c>
      <c r="CB118" s="56">
        <v>7.7791668964992082</v>
      </c>
      <c r="CC118" s="56">
        <v>7.6496781053104481</v>
      </c>
      <c r="CD118" s="56">
        <v>7.7791668964992082</v>
      </c>
      <c r="CE118" s="56">
        <f t="shared" si="49"/>
        <v>7.7002407366944663</v>
      </c>
      <c r="CF118" s="1"/>
      <c r="CG118" s="98">
        <v>-1</v>
      </c>
      <c r="CH118" s="99">
        <v>-1.25</v>
      </c>
      <c r="CI118" s="99">
        <v>0</v>
      </c>
      <c r="CJ118" s="99">
        <v>-0.5</v>
      </c>
      <c r="CK118" s="99">
        <v>2.5</v>
      </c>
      <c r="CL118" s="99">
        <v>2.25</v>
      </c>
      <c r="CM118" s="99">
        <v>-2.6298900000000032</v>
      </c>
      <c r="CN118" s="100">
        <v>-3.5291500000000013</v>
      </c>
      <c r="CO118" s="13"/>
      <c r="CP118" s="101">
        <v>1.0556789262963384</v>
      </c>
      <c r="CQ118" s="102">
        <v>1.0244436159693968</v>
      </c>
      <c r="CR118" s="102">
        <v>1.0162417129982333</v>
      </c>
      <c r="CS118" s="102">
        <v>0.97528082602564314</v>
      </c>
      <c r="CT118" s="102">
        <v>1.0506714071636354</v>
      </c>
      <c r="CU118" s="103">
        <v>1.0023880026745631</v>
      </c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</row>
    <row r="119" spans="1:143" ht="12.75" x14ac:dyDescent="0.2">
      <c r="A119" s="3">
        <f t="shared" si="45"/>
        <v>2024</v>
      </c>
      <c r="B119" s="43">
        <v>45352</v>
      </c>
      <c r="C119" s="43">
        <v>45382</v>
      </c>
      <c r="D119" s="44">
        <f t="shared" si="50"/>
        <v>45352</v>
      </c>
      <c r="E119" s="94">
        <v>77.946659999999994</v>
      </c>
      <c r="F119" s="46">
        <v>72.243200000000002</v>
      </c>
      <c r="G119" s="94">
        <v>73.772109999999998</v>
      </c>
      <c r="H119" s="46">
        <v>71.133269999999996</v>
      </c>
      <c r="I119" s="94">
        <v>72.877110000000002</v>
      </c>
      <c r="J119" s="46">
        <v>67.424610000000001</v>
      </c>
      <c r="K119" s="94">
        <v>76.824380000000005</v>
      </c>
      <c r="L119" s="46">
        <v>73.819270000000003</v>
      </c>
      <c r="M119" s="94">
        <v>76.796580000000006</v>
      </c>
      <c r="N119" s="46">
        <v>73.733949999999993</v>
      </c>
      <c r="O119" s="94">
        <f t="shared" si="52"/>
        <v>72.772109999999998</v>
      </c>
      <c r="P119" s="46">
        <f t="shared" si="53"/>
        <v>69.633269999999996</v>
      </c>
      <c r="Q119" s="94">
        <f t="shared" si="54"/>
        <v>73.772109999999998</v>
      </c>
      <c r="R119" s="46">
        <f t="shared" si="55"/>
        <v>70.633269999999996</v>
      </c>
      <c r="S119" s="94">
        <f t="shared" si="56"/>
        <v>76.022109999999998</v>
      </c>
      <c r="T119" s="46">
        <f t="shared" si="57"/>
        <v>73.133269999999996</v>
      </c>
      <c r="U119" s="94">
        <f t="shared" si="58"/>
        <v>75.446969999999993</v>
      </c>
      <c r="V119" s="95">
        <f t="shared" si="59"/>
        <v>70.517210000000006</v>
      </c>
      <c r="W119" s="96">
        <v>7.188711237792937</v>
      </c>
      <c r="X119" s="96">
        <v>7.1879820043543541</v>
      </c>
      <c r="Y119" s="96">
        <v>7.0807621170131982</v>
      </c>
      <c r="Z119" s="96">
        <v>7.1696595588542165</v>
      </c>
      <c r="AA119" s="96">
        <v>6.9744208956017619</v>
      </c>
      <c r="AB119" s="96">
        <v>7.4373532917387841</v>
      </c>
      <c r="AC119" s="96">
        <v>7.2897180486840805</v>
      </c>
      <c r="AD119" s="96">
        <v>7.6141593561689289</v>
      </c>
      <c r="AE119" s="96">
        <v>7.5648713495334121</v>
      </c>
      <c r="AF119" s="96">
        <f t="shared" si="60"/>
        <v>7.5924907209838146</v>
      </c>
      <c r="AG119" s="96">
        <f t="shared" si="61"/>
        <v>7.3549813376240047</v>
      </c>
      <c r="AH119" s="96">
        <f t="shared" si="62"/>
        <v>7.2932487317194195</v>
      </c>
      <c r="AI119" s="96">
        <f t="shared" si="63"/>
        <v>8.0365001882101428</v>
      </c>
      <c r="AJ119" s="96">
        <f t="shared" si="64"/>
        <v>7.3083123708162194</v>
      </c>
      <c r="AK119" s="127"/>
      <c r="AL119" s="13"/>
      <c r="AM119" s="13"/>
      <c r="AN119" s="13"/>
      <c r="AO119" s="13"/>
      <c r="AP119" s="13"/>
      <c r="AQ119" s="13"/>
      <c r="AR119" s="8">
        <f t="shared" si="65"/>
        <v>7.4408029969347291</v>
      </c>
      <c r="AS119" s="8">
        <f t="shared" si="66"/>
        <v>7.7705532840420046</v>
      </c>
      <c r="AT119" s="8">
        <f t="shared" si="67"/>
        <v>7.7228278721700407</v>
      </c>
      <c r="AU119" s="8">
        <f t="shared" si="68"/>
        <v>8.0650756384416322</v>
      </c>
      <c r="AV119" s="8">
        <f t="shared" si="51"/>
        <v>7.7498149478971019</v>
      </c>
      <c r="AW119" s="8"/>
      <c r="AX119" s="8">
        <f t="shared" si="69"/>
        <v>7.2996058962700623</v>
      </c>
      <c r="AY119" s="8">
        <f t="shared" si="70"/>
        <v>7.4283741742101261</v>
      </c>
      <c r="AZ119" s="8">
        <f t="shared" si="71"/>
        <v>7.4415304379642961</v>
      </c>
      <c r="BA119" s="8">
        <v>7.2947509669873014</v>
      </c>
      <c r="BB119" s="8">
        <f t="shared" si="72"/>
        <v>7.1684552880436136</v>
      </c>
      <c r="BC119" s="8">
        <v>7.1732126516051808</v>
      </c>
      <c r="BD119" s="8">
        <f t="shared" si="73"/>
        <v>7.2624688687636532</v>
      </c>
      <c r="BE119" s="5"/>
      <c r="BF119" s="60">
        <f t="shared" si="74"/>
        <v>75.494172199999994</v>
      </c>
      <c r="BG119" s="62">
        <f t="shared" si="75"/>
        <v>72.637408800000003</v>
      </c>
      <c r="BH119" s="62">
        <f t="shared" si="76"/>
        <v>70.532534999999996</v>
      </c>
      <c r="BI119" s="62">
        <f t="shared" si="77"/>
        <v>75.479649100000003</v>
      </c>
      <c r="BJ119" s="62">
        <f t="shared" si="78"/>
        <v>72.422408799999999</v>
      </c>
      <c r="BK119" s="62">
        <f t="shared" si="79"/>
        <v>75.532182699999993</v>
      </c>
      <c r="BL119" s="62">
        <f t="shared" si="80"/>
        <v>73.32717319999999</v>
      </c>
      <c r="BM119" s="62">
        <f t="shared" si="81"/>
        <v>71.422408799999999</v>
      </c>
      <c r="BN119" s="63">
        <f t="shared" si="82"/>
        <v>74.779908799999987</v>
      </c>
      <c r="BO119" s="50"/>
      <c r="BP119" s="104"/>
      <c r="BX119" s="53">
        <f t="shared" si="46"/>
        <v>2024</v>
      </c>
      <c r="BY119" s="97">
        <f t="shared" si="83"/>
        <v>45352</v>
      </c>
      <c r="BZ119" s="56">
        <f t="shared" si="47"/>
        <v>7.3186842236991447</v>
      </c>
      <c r="CA119" s="56">
        <f t="shared" si="48"/>
        <v>7.1684552880436136</v>
      </c>
      <c r="CB119" s="56">
        <v>7.2914346404566892</v>
      </c>
      <c r="CC119" s="56">
        <v>7.1699639290707919</v>
      </c>
      <c r="CD119" s="56">
        <v>7.2914346404566892</v>
      </c>
      <c r="CE119" s="56">
        <f t="shared" si="49"/>
        <v>7.2033469125633838</v>
      </c>
      <c r="CF119" s="1"/>
      <c r="CG119" s="98">
        <v>-1</v>
      </c>
      <c r="CH119" s="99">
        <v>-1.5</v>
      </c>
      <c r="CI119" s="99">
        <v>0</v>
      </c>
      <c r="CJ119" s="99">
        <v>-0.5</v>
      </c>
      <c r="CK119" s="99">
        <v>2.25</v>
      </c>
      <c r="CL119" s="99">
        <v>2</v>
      </c>
      <c r="CM119" s="99">
        <v>-2.4996900000000011</v>
      </c>
      <c r="CN119" s="100">
        <v>-1.7259899999999959</v>
      </c>
      <c r="CO119" s="13"/>
      <c r="CP119" s="101">
        <v>1.058975068294201</v>
      </c>
      <c r="CQ119" s="102">
        <v>1.0258480583699296</v>
      </c>
      <c r="CR119" s="102">
        <v>1.0172378021370032</v>
      </c>
      <c r="CS119" s="102">
        <v>0.97276876793803368</v>
      </c>
      <c r="CT119" s="102">
        <v>1.0554678215000894</v>
      </c>
      <c r="CU119" s="103">
        <v>1.0025507601265176</v>
      </c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</row>
    <row r="120" spans="1:143" ht="12.75" x14ac:dyDescent="0.2">
      <c r="A120" s="3">
        <f t="shared" si="45"/>
        <v>2024</v>
      </c>
      <c r="B120" s="43">
        <v>45383</v>
      </c>
      <c r="C120" s="43">
        <v>45412</v>
      </c>
      <c r="D120" s="44">
        <f t="shared" si="50"/>
        <v>45383</v>
      </c>
      <c r="E120" s="94">
        <v>75.961089999999999</v>
      </c>
      <c r="F120" s="46">
        <v>70.461479999999995</v>
      </c>
      <c r="G120" s="94">
        <v>75.388099999999994</v>
      </c>
      <c r="H120" s="46">
        <v>71.52516</v>
      </c>
      <c r="I120" s="94">
        <v>70.978899999999996</v>
      </c>
      <c r="J120" s="46">
        <v>65.721279999999993</v>
      </c>
      <c r="K120" s="94">
        <v>81.793629999999993</v>
      </c>
      <c r="L120" s="46">
        <v>75.621769999999998</v>
      </c>
      <c r="M120" s="94">
        <v>79.027850000000001</v>
      </c>
      <c r="N120" s="46">
        <v>74.768680000000003</v>
      </c>
      <c r="O120" s="94">
        <f t="shared" si="52"/>
        <v>74.138099999999994</v>
      </c>
      <c r="P120" s="46">
        <f t="shared" si="53"/>
        <v>70.52516</v>
      </c>
      <c r="Q120" s="94">
        <f t="shared" si="54"/>
        <v>72.388099999999994</v>
      </c>
      <c r="R120" s="46">
        <f t="shared" si="55"/>
        <v>70.77516</v>
      </c>
      <c r="S120" s="94">
        <f t="shared" si="56"/>
        <v>77.638099999999994</v>
      </c>
      <c r="T120" s="46">
        <f t="shared" si="57"/>
        <v>69.52516</v>
      </c>
      <c r="U120" s="94">
        <f t="shared" si="58"/>
        <v>76.101900000000001</v>
      </c>
      <c r="V120" s="95">
        <f t="shared" si="59"/>
        <v>75.194599999999994</v>
      </c>
      <c r="W120" s="96">
        <v>7.1108222002791477</v>
      </c>
      <c r="X120" s="96">
        <v>7.1793300505868523</v>
      </c>
      <c r="Y120" s="96">
        <v>6.9787849366076307</v>
      </c>
      <c r="Z120" s="96">
        <v>7.0264199289226941</v>
      </c>
      <c r="AA120" s="96">
        <v>6.5863544628545325</v>
      </c>
      <c r="AB120" s="96">
        <v>7.2784844698996993</v>
      </c>
      <c r="AC120" s="96">
        <v>7.1348291328481972</v>
      </c>
      <c r="AD120" s="96">
        <v>7.3295516670946235</v>
      </c>
      <c r="AE120" s="96">
        <v>7.2881476186080629</v>
      </c>
      <c r="AF120" s="96">
        <f t="shared" si="60"/>
        <v>7.4345031723864663</v>
      </c>
      <c r="AG120" s="96">
        <f t="shared" si="61"/>
        <v>7.2044295089998434</v>
      </c>
      <c r="AH120" s="96">
        <f t="shared" si="62"/>
        <v>7.1474069415656585</v>
      </c>
      <c r="AI120" s="96">
        <f t="shared" si="63"/>
        <v>7.6987130462379554</v>
      </c>
      <c r="AJ120" s="96">
        <f t="shared" si="64"/>
        <v>7.1534232981091943</v>
      </c>
      <c r="AK120" s="127"/>
      <c r="AL120" s="13"/>
      <c r="AM120" s="13"/>
      <c r="AN120" s="13"/>
      <c r="AO120" s="13"/>
      <c r="AP120" s="13"/>
      <c r="AQ120" s="13"/>
      <c r="AR120" s="8">
        <f t="shared" si="65"/>
        <v>7.2833795638257923</v>
      </c>
      <c r="AS120" s="8">
        <f t="shared" si="66"/>
        <v>7.4812884308310021</v>
      </c>
      <c r="AT120" s="8">
        <f t="shared" si="67"/>
        <v>7.5594381180231061</v>
      </c>
      <c r="AU120" s="8">
        <f t="shared" si="68"/>
        <v>7.7648476970474878</v>
      </c>
      <c r="AV120" s="8">
        <f t="shared" si="51"/>
        <v>7.5222384524318464</v>
      </c>
      <c r="AW120" s="8"/>
      <c r="AX120" s="8">
        <f t="shared" si="69"/>
        <v>7.1538594270682685</v>
      </c>
      <c r="AY120" s="8">
        <f t="shared" si="70"/>
        <v>7.2712063245542327</v>
      </c>
      <c r="AZ120" s="8">
        <f t="shared" si="71"/>
        <v>7.2826068256206193</v>
      </c>
      <c r="BA120" s="8">
        <v>7.1485878656113631</v>
      </c>
      <c r="BB120" s="8">
        <f t="shared" si="72"/>
        <v>6.7708054952910475</v>
      </c>
      <c r="BC120" s="8">
        <v>7.0294526624779188</v>
      </c>
      <c r="BD120" s="8">
        <f t="shared" si="73"/>
        <v>7.1185817467832182</v>
      </c>
      <c r="BE120" s="5"/>
      <c r="BF120" s="60">
        <f t="shared" si="74"/>
        <v>73.596257699999995</v>
      </c>
      <c r="BG120" s="62">
        <f t="shared" si="75"/>
        <v>73.727035799999996</v>
      </c>
      <c r="BH120" s="62">
        <f t="shared" si="76"/>
        <v>68.718123399999996</v>
      </c>
      <c r="BI120" s="62">
        <f t="shared" si="77"/>
        <v>77.196406899999999</v>
      </c>
      <c r="BJ120" s="62">
        <f t="shared" si="78"/>
        <v>71.694535799999997</v>
      </c>
      <c r="BK120" s="62">
        <f t="shared" si="79"/>
        <v>79.139730199999988</v>
      </c>
      <c r="BL120" s="62">
        <f t="shared" si="80"/>
        <v>75.711760999999996</v>
      </c>
      <c r="BM120" s="62">
        <f t="shared" si="81"/>
        <v>72.584535799999998</v>
      </c>
      <c r="BN120" s="63">
        <f t="shared" si="82"/>
        <v>74.149535799999995</v>
      </c>
      <c r="BO120" s="50"/>
      <c r="BP120" s="104"/>
      <c r="BX120" s="53">
        <f t="shared" si="46"/>
        <v>2024</v>
      </c>
      <c r="BY120" s="97">
        <f t="shared" si="83"/>
        <v>45383</v>
      </c>
      <c r="BZ120" s="56">
        <f t="shared" si="47"/>
        <v>7.213758634229479</v>
      </c>
      <c r="CA120" s="56">
        <f t="shared" si="48"/>
        <v>6.7708054952910475</v>
      </c>
      <c r="CB120" s="56">
        <v>7.1452715390807509</v>
      </c>
      <c r="CC120" s="56">
        <v>7.0262036776120915</v>
      </c>
      <c r="CD120" s="56">
        <v>7.1452715390807509</v>
      </c>
      <c r="CE120" s="56">
        <f t="shared" si="49"/>
        <v>6.8050849741938952</v>
      </c>
      <c r="CF120" s="1"/>
      <c r="CG120" s="98">
        <v>-1.25</v>
      </c>
      <c r="CH120" s="99">
        <v>-1</v>
      </c>
      <c r="CI120" s="99">
        <v>-3</v>
      </c>
      <c r="CJ120" s="99">
        <v>-0.75</v>
      </c>
      <c r="CK120" s="99">
        <v>2.25</v>
      </c>
      <c r="CL120" s="99">
        <v>-2</v>
      </c>
      <c r="CM120" s="99">
        <v>0.14081000000000188</v>
      </c>
      <c r="CN120" s="100">
        <v>4.7331199999999995</v>
      </c>
      <c r="CO120" s="13"/>
      <c r="CP120" s="101">
        <v>1.0580784023146679</v>
      </c>
      <c r="CQ120" s="102">
        <v>1.0253343213012949</v>
      </c>
      <c r="CR120" s="102">
        <v>1.0172188701880667</v>
      </c>
      <c r="CS120" s="102">
        <v>0.937369888147913</v>
      </c>
      <c r="CT120" s="102">
        <v>1.0503661609755273</v>
      </c>
      <c r="CU120" s="103">
        <v>1.0026061122018173</v>
      </c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</row>
    <row r="121" spans="1:143" ht="12.75" x14ac:dyDescent="0.2">
      <c r="A121" s="3">
        <f t="shared" si="45"/>
        <v>2024</v>
      </c>
      <c r="B121" s="43">
        <v>45413</v>
      </c>
      <c r="C121" s="43">
        <v>45443</v>
      </c>
      <c r="D121" s="44">
        <f t="shared" si="50"/>
        <v>45413</v>
      </c>
      <c r="E121" s="94">
        <v>68.134150000000005</v>
      </c>
      <c r="F121" s="46">
        <v>61.846710000000002</v>
      </c>
      <c r="G121" s="94">
        <v>72.681640000000002</v>
      </c>
      <c r="H121" s="46">
        <v>70.410740000000004</v>
      </c>
      <c r="I121" s="94">
        <v>63.49635</v>
      </c>
      <c r="J121" s="46">
        <v>57.48556</v>
      </c>
      <c r="K121" s="94">
        <v>74.518510000000006</v>
      </c>
      <c r="L121" s="46">
        <v>71.375789999999995</v>
      </c>
      <c r="M121" s="94">
        <v>74.9726</v>
      </c>
      <c r="N121" s="46">
        <v>72.049350000000004</v>
      </c>
      <c r="O121" s="94">
        <f t="shared" si="52"/>
        <v>71.681640000000002</v>
      </c>
      <c r="P121" s="46">
        <f t="shared" si="53"/>
        <v>68.910740000000004</v>
      </c>
      <c r="Q121" s="94">
        <f t="shared" si="54"/>
        <v>71.681640000000002</v>
      </c>
      <c r="R121" s="46">
        <f t="shared" si="55"/>
        <v>69.410740000000004</v>
      </c>
      <c r="S121" s="94">
        <f t="shared" si="56"/>
        <v>75.431640000000002</v>
      </c>
      <c r="T121" s="46">
        <f t="shared" si="57"/>
        <v>68.410740000000004</v>
      </c>
      <c r="U121" s="94">
        <f t="shared" si="58"/>
        <v>68.272099999999995</v>
      </c>
      <c r="V121" s="95">
        <f t="shared" si="59"/>
        <v>64.192610000000002</v>
      </c>
      <c r="W121" s="96">
        <v>7.1628584025451074</v>
      </c>
      <c r="X121" s="96">
        <v>7.2529593074590757</v>
      </c>
      <c r="Y121" s="96">
        <v>6.8587050963687375</v>
      </c>
      <c r="Z121" s="96">
        <v>6.8032964404086238</v>
      </c>
      <c r="AA121" s="96">
        <v>6.3632304376490563</v>
      </c>
      <c r="AB121" s="96">
        <v>7.0400097297863455</v>
      </c>
      <c r="AC121" s="96">
        <v>6.8738824723901413</v>
      </c>
      <c r="AD121" s="96">
        <v>7.0535490225902944</v>
      </c>
      <c r="AE121" s="96">
        <v>7.0154537863382513</v>
      </c>
      <c r="AF121" s="96">
        <f t="shared" si="60"/>
        <v>7.2124958418478728</v>
      </c>
      <c r="AG121" s="96">
        <f t="shared" si="61"/>
        <v>6.9818020865984201</v>
      </c>
      <c r="AH121" s="96">
        <f t="shared" si="62"/>
        <v>6.9245315251125277</v>
      </c>
      <c r="AI121" s="96">
        <f t="shared" si="63"/>
        <v>7.4244426567195747</v>
      </c>
      <c r="AJ121" s="96">
        <f t="shared" si="64"/>
        <v>6.8924766145465739</v>
      </c>
      <c r="AK121" s="127"/>
      <c r="AL121" s="13"/>
      <c r="AM121" s="13"/>
      <c r="AN121" s="13"/>
      <c r="AO121" s="13"/>
      <c r="AP121" s="13"/>
      <c r="AQ121" s="13"/>
      <c r="AR121" s="8">
        <f t="shared" si="65"/>
        <v>7.0181629153269043</v>
      </c>
      <c r="AS121" s="8">
        <f t="shared" si="66"/>
        <v>7.2007694304200571</v>
      </c>
      <c r="AT121" s="8">
        <f t="shared" si="67"/>
        <v>7.2841698041633736</v>
      </c>
      <c r="AU121" s="8">
        <f t="shared" si="68"/>
        <v>7.4736970747702358</v>
      </c>
      <c r="AV121" s="8">
        <f t="shared" si="51"/>
        <v>7.2441998061701423</v>
      </c>
      <c r="AW121" s="8"/>
      <c r="AX121" s="8">
        <f t="shared" si="69"/>
        <v>6.9268310504768253</v>
      </c>
      <c r="AY121" s="8">
        <f t="shared" si="70"/>
        <v>7.0064202662507764</v>
      </c>
      <c r="AZ121" s="8">
        <f t="shared" si="71"/>
        <v>7.0440498406011107</v>
      </c>
      <c r="BA121" s="8">
        <v>6.9209108056621735</v>
      </c>
      <c r="BB121" s="8">
        <f t="shared" si="72"/>
        <v>6.5421713881023225</v>
      </c>
      <c r="BC121" s="8">
        <v>6.8055189106985479</v>
      </c>
      <c r="BD121" s="8">
        <f t="shared" si="73"/>
        <v>6.8944496638961565</v>
      </c>
      <c r="BE121" s="5"/>
      <c r="BF121" s="60">
        <f t="shared" si="74"/>
        <v>65.430550800000006</v>
      </c>
      <c r="BG121" s="62">
        <f t="shared" si="75"/>
        <v>71.705152999999996</v>
      </c>
      <c r="BH121" s="62">
        <f t="shared" si="76"/>
        <v>60.911710299999996</v>
      </c>
      <c r="BI121" s="62">
        <f t="shared" si="77"/>
        <v>73.715602500000003</v>
      </c>
      <c r="BJ121" s="62">
        <f t="shared" si="78"/>
        <v>70.705152999999996</v>
      </c>
      <c r="BK121" s="62">
        <f t="shared" si="79"/>
        <v>73.167140399999994</v>
      </c>
      <c r="BL121" s="62">
        <f t="shared" si="80"/>
        <v>66.517919299999988</v>
      </c>
      <c r="BM121" s="62">
        <f t="shared" si="81"/>
        <v>70.490152999999992</v>
      </c>
      <c r="BN121" s="63">
        <f t="shared" si="82"/>
        <v>72.412653000000006</v>
      </c>
      <c r="BO121" s="50"/>
      <c r="BP121" s="104"/>
      <c r="BX121" s="53">
        <f t="shared" si="46"/>
        <v>2024</v>
      </c>
      <c r="BY121" s="97">
        <f t="shared" si="83"/>
        <v>45413</v>
      </c>
      <c r="BZ121" s="56">
        <f t="shared" si="47"/>
        <v>7.090206992868338</v>
      </c>
      <c r="CA121" s="56">
        <f t="shared" si="48"/>
        <v>6.5421713881023225</v>
      </c>
      <c r="CB121" s="56">
        <v>6.9175944791315613</v>
      </c>
      <c r="CC121" s="56">
        <v>6.8022695172011982</v>
      </c>
      <c r="CD121" s="56">
        <v>6.9175944791315613</v>
      </c>
      <c r="CE121" s="56">
        <f t="shared" si="49"/>
        <v>6.576098905633267</v>
      </c>
      <c r="CF121" s="1"/>
      <c r="CG121" s="98">
        <v>-1</v>
      </c>
      <c r="CH121" s="99">
        <v>-1.5</v>
      </c>
      <c r="CI121" s="99">
        <v>-1</v>
      </c>
      <c r="CJ121" s="99">
        <v>-1</v>
      </c>
      <c r="CK121" s="99">
        <v>2.75</v>
      </c>
      <c r="CL121" s="99">
        <v>-2</v>
      </c>
      <c r="CM121" s="99">
        <v>0.13794999999999646</v>
      </c>
      <c r="CN121" s="100">
        <v>2.3459000000000003</v>
      </c>
      <c r="CO121" s="13"/>
      <c r="CP121" s="101">
        <v>1.0601472249553587</v>
      </c>
      <c r="CQ121" s="102">
        <v>1.0262381108560183</v>
      </c>
      <c r="CR121" s="102">
        <v>1.0178200502897126</v>
      </c>
      <c r="CS121" s="102">
        <v>0.93531576837578811</v>
      </c>
      <c r="CT121" s="102">
        <v>1.05258255566686</v>
      </c>
      <c r="CU121" s="103">
        <v>1.0027050421986583</v>
      </c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</row>
    <row r="122" spans="1:143" ht="12.75" x14ac:dyDescent="0.2">
      <c r="A122" s="3">
        <f t="shared" si="45"/>
        <v>2024</v>
      </c>
      <c r="B122" s="43">
        <v>45444</v>
      </c>
      <c r="C122" s="43">
        <v>45473</v>
      </c>
      <c r="D122" s="44">
        <f t="shared" si="50"/>
        <v>45444</v>
      </c>
      <c r="E122" s="94">
        <v>73.963459999999998</v>
      </c>
      <c r="F122" s="46">
        <v>64.509630000000001</v>
      </c>
      <c r="G122" s="94">
        <v>80.085040000000006</v>
      </c>
      <c r="H122" s="46">
        <v>72.420029999999997</v>
      </c>
      <c r="I122" s="94">
        <v>69.06917</v>
      </c>
      <c r="J122" s="46">
        <v>60.028089999999999</v>
      </c>
      <c r="K122" s="94">
        <v>80.179760000000002</v>
      </c>
      <c r="L122" s="46">
        <v>73.010300000000001</v>
      </c>
      <c r="M122" s="94">
        <v>79.800290000000004</v>
      </c>
      <c r="N122" s="46">
        <v>72.627120000000005</v>
      </c>
      <c r="O122" s="94">
        <f t="shared" si="52"/>
        <v>79.835040000000006</v>
      </c>
      <c r="P122" s="46">
        <f t="shared" si="53"/>
        <v>71.670029999999997</v>
      </c>
      <c r="Q122" s="94">
        <f t="shared" si="54"/>
        <v>80.085040000000006</v>
      </c>
      <c r="R122" s="46">
        <f t="shared" si="55"/>
        <v>71.670029999999997</v>
      </c>
      <c r="S122" s="94">
        <f t="shared" si="56"/>
        <v>83.085040000000006</v>
      </c>
      <c r="T122" s="46">
        <f t="shared" si="57"/>
        <v>70.420029999999997</v>
      </c>
      <c r="U122" s="94">
        <f t="shared" si="58"/>
        <v>76.938729999999993</v>
      </c>
      <c r="V122" s="95">
        <f t="shared" si="59"/>
        <v>69.968360000000004</v>
      </c>
      <c r="W122" s="96">
        <v>7.2860141362512127</v>
      </c>
      <c r="X122" s="96">
        <v>7.3073143964961167</v>
      </c>
      <c r="Y122" s="96">
        <v>6.8785546536406539</v>
      </c>
      <c r="Z122" s="96">
        <v>6.8145548676297336</v>
      </c>
      <c r="AA122" s="96">
        <v>6.3744902944740831</v>
      </c>
      <c r="AB122" s="96">
        <v>7.0525063793146812</v>
      </c>
      <c r="AC122" s="96">
        <v>6.9106614304821798</v>
      </c>
      <c r="AD122" s="96">
        <v>6.3025822439096135</v>
      </c>
      <c r="AE122" s="96">
        <v>6.3305580957806615</v>
      </c>
      <c r="AF122" s="96">
        <f t="shared" si="60"/>
        <v>7.2249925582546233</v>
      </c>
      <c r="AG122" s="96">
        <f t="shared" si="61"/>
        <v>6.9936797431818212</v>
      </c>
      <c r="AH122" s="96">
        <f t="shared" si="62"/>
        <v>6.9360374821910113</v>
      </c>
      <c r="AI122" s="96">
        <f t="shared" si="63"/>
        <v>6.6758307763803932</v>
      </c>
      <c r="AJ122" s="96">
        <f t="shared" si="64"/>
        <v>6.9292558054296647</v>
      </c>
      <c r="AK122" s="127"/>
      <c r="AL122" s="13"/>
      <c r="AM122" s="13"/>
      <c r="AN122" s="13"/>
      <c r="AO122" s="13"/>
      <c r="AP122" s="13"/>
      <c r="AQ122" s="13"/>
      <c r="AR122" s="8">
        <f t="shared" si="65"/>
        <v>7.0555437041184872</v>
      </c>
      <c r="AS122" s="8">
        <f t="shared" si="66"/>
        <v>6.4375142432255439</v>
      </c>
      <c r="AT122" s="8">
        <f t="shared" si="67"/>
        <v>7.3229673184206616</v>
      </c>
      <c r="AU122" s="8">
        <f t="shared" si="68"/>
        <v>6.6815146472609426</v>
      </c>
      <c r="AV122" s="8">
        <f t="shared" si="51"/>
        <v>6.8743849782564093</v>
      </c>
      <c r="AW122" s="8"/>
      <c r="AX122" s="8">
        <f t="shared" si="69"/>
        <v>6.9382865116297658</v>
      </c>
      <c r="AY122" s="8">
        <f t="shared" si="70"/>
        <v>7.0437403657860775</v>
      </c>
      <c r="AZ122" s="8">
        <f t="shared" si="71"/>
        <v>7.0565507999601946</v>
      </c>
      <c r="BA122" s="8">
        <v>6.9323990788888823</v>
      </c>
      <c r="BB122" s="8">
        <f t="shared" si="72"/>
        <v>6.553709308816563</v>
      </c>
      <c r="BC122" s="8">
        <v>6.8168183017118436</v>
      </c>
      <c r="BD122" s="8">
        <f t="shared" si="73"/>
        <v>6.9057589830534738</v>
      </c>
      <c r="BE122" s="5"/>
      <c r="BF122" s="60">
        <f t="shared" si="74"/>
        <v>69.898313099999996</v>
      </c>
      <c r="BG122" s="62">
        <f t="shared" si="75"/>
        <v>76.789085700000001</v>
      </c>
      <c r="BH122" s="62">
        <f t="shared" si="76"/>
        <v>65.181505599999994</v>
      </c>
      <c r="BI122" s="62">
        <f t="shared" si="77"/>
        <v>76.715826899999996</v>
      </c>
      <c r="BJ122" s="62">
        <f t="shared" si="78"/>
        <v>76.466585699999996</v>
      </c>
      <c r="BK122" s="62">
        <f t="shared" si="79"/>
        <v>77.096892199999999</v>
      </c>
      <c r="BL122" s="62">
        <f t="shared" si="80"/>
        <v>73.941470899999985</v>
      </c>
      <c r="BM122" s="62">
        <f t="shared" si="81"/>
        <v>76.324085699999998</v>
      </c>
      <c r="BN122" s="63">
        <f t="shared" si="82"/>
        <v>77.639085699999995</v>
      </c>
      <c r="BO122" s="50"/>
      <c r="BP122" s="104"/>
      <c r="BX122" s="53">
        <f t="shared" si="46"/>
        <v>2024</v>
      </c>
      <c r="BY122" s="97">
        <f t="shared" si="83"/>
        <v>45444</v>
      </c>
      <c r="BZ122" s="56">
        <f t="shared" si="47"/>
        <v>7.1106304492650008</v>
      </c>
      <c r="CA122" s="56">
        <f t="shared" si="48"/>
        <v>6.553709308816563</v>
      </c>
      <c r="CB122" s="56">
        <v>6.9290827523582692</v>
      </c>
      <c r="CC122" s="56">
        <v>6.8135689288334813</v>
      </c>
      <c r="CD122" s="56">
        <v>6.9290827523582692</v>
      </c>
      <c r="CE122" s="56">
        <f t="shared" si="49"/>
        <v>6.5876545879249617</v>
      </c>
      <c r="CF122" s="1"/>
      <c r="CG122" s="98">
        <v>-0.25</v>
      </c>
      <c r="CH122" s="99">
        <v>-0.75</v>
      </c>
      <c r="CI122" s="99">
        <v>0</v>
      </c>
      <c r="CJ122" s="99">
        <v>-0.75</v>
      </c>
      <c r="CK122" s="99">
        <v>3</v>
      </c>
      <c r="CL122" s="99">
        <v>-2</v>
      </c>
      <c r="CM122" s="99">
        <v>2.9752700000000019</v>
      </c>
      <c r="CN122" s="100">
        <v>5.4587300000000027</v>
      </c>
      <c r="CO122" s="13"/>
      <c r="CP122" s="101">
        <v>1.0602295672421007</v>
      </c>
      <c r="CQ122" s="102">
        <v>1.0262856311280082</v>
      </c>
      <c r="CR122" s="102">
        <v>1.0178269332217633</v>
      </c>
      <c r="CS122" s="102">
        <v>0.93542284394157127</v>
      </c>
      <c r="CT122" s="102">
        <v>1.0592215250870327</v>
      </c>
      <c r="CU122" s="103">
        <v>1.0026906794862598</v>
      </c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</row>
    <row r="123" spans="1:143" ht="12.75" x14ac:dyDescent="0.2">
      <c r="A123" s="3">
        <f t="shared" si="45"/>
        <v>2024</v>
      </c>
      <c r="B123" s="43">
        <v>45474</v>
      </c>
      <c r="C123" s="43">
        <v>45504</v>
      </c>
      <c r="D123" s="44">
        <f t="shared" si="50"/>
        <v>45474</v>
      </c>
      <c r="E123" s="94">
        <v>100.6144</v>
      </c>
      <c r="F123" s="46">
        <v>74.215739999999997</v>
      </c>
      <c r="G123" s="94">
        <v>102.48</v>
      </c>
      <c r="H123" s="46">
        <v>78.021789999999996</v>
      </c>
      <c r="I123" s="94">
        <v>94.547479999999993</v>
      </c>
      <c r="J123" s="46">
        <v>69.31035</v>
      </c>
      <c r="K123" s="94">
        <v>103.46380000000001</v>
      </c>
      <c r="L123" s="46">
        <v>78.14846</v>
      </c>
      <c r="M123" s="94">
        <v>103.3259</v>
      </c>
      <c r="N123" s="46">
        <v>77.893720000000002</v>
      </c>
      <c r="O123" s="94">
        <f t="shared" si="52"/>
        <v>106.98</v>
      </c>
      <c r="P123" s="46">
        <f t="shared" si="53"/>
        <v>77.021789999999996</v>
      </c>
      <c r="Q123" s="94">
        <f t="shared" si="54"/>
        <v>107.48</v>
      </c>
      <c r="R123" s="46">
        <f t="shared" si="55"/>
        <v>78.021789999999996</v>
      </c>
      <c r="S123" s="94">
        <f t="shared" si="56"/>
        <v>106.73</v>
      </c>
      <c r="T123" s="46">
        <f t="shared" si="57"/>
        <v>80.521789999999996</v>
      </c>
      <c r="U123" s="94">
        <f t="shared" si="58"/>
        <v>100.95268</v>
      </c>
      <c r="V123" s="95">
        <f t="shared" si="59"/>
        <v>77.174509999999998</v>
      </c>
      <c r="W123" s="96">
        <v>7.3935763100239598</v>
      </c>
      <c r="X123" s="96">
        <v>7.5684236334812081</v>
      </c>
      <c r="Y123" s="96">
        <v>6.9897550831089363</v>
      </c>
      <c r="Z123" s="96">
        <v>6.8870291913048707</v>
      </c>
      <c r="AA123" s="96">
        <v>6.4469673886998047</v>
      </c>
      <c r="AB123" s="96">
        <v>7.1307113943324039</v>
      </c>
      <c r="AC123" s="96">
        <v>6.962837859884635</v>
      </c>
      <c r="AD123" s="96">
        <v>6.436301081947569</v>
      </c>
      <c r="AE123" s="96">
        <v>6.3713152680258638</v>
      </c>
      <c r="AF123" s="96">
        <f t="shared" si="60"/>
        <v>7.299075791828602</v>
      </c>
      <c r="AG123" s="96">
        <f t="shared" si="61"/>
        <v>7.066896705552745</v>
      </c>
      <c r="AH123" s="96">
        <f t="shared" si="62"/>
        <v>7.008758963180413</v>
      </c>
      <c r="AI123" s="96">
        <f t="shared" si="63"/>
        <v>6.8123986414142479</v>
      </c>
      <c r="AJ123" s="96">
        <f t="shared" si="64"/>
        <v>6.9814322033656069</v>
      </c>
      <c r="AK123" s="127"/>
      <c r="AL123" s="13"/>
      <c r="AM123" s="13"/>
      <c r="AN123" s="13"/>
      <c r="AO123" s="13"/>
      <c r="AP123" s="13"/>
      <c r="AQ123" s="13"/>
      <c r="AR123" s="8">
        <f t="shared" si="65"/>
        <v>7.1085739199965792</v>
      </c>
      <c r="AS123" s="8">
        <f t="shared" si="66"/>
        <v>6.5734211829937683</v>
      </c>
      <c r="AT123" s="8">
        <f t="shared" si="67"/>
        <v>7.3780073703593363</v>
      </c>
      <c r="AU123" s="8">
        <f t="shared" si="68"/>
        <v>6.8225724366703897</v>
      </c>
      <c r="AV123" s="8">
        <f t="shared" si="51"/>
        <v>6.9706437275050188</v>
      </c>
      <c r="AW123" s="8"/>
      <c r="AX123" s="8">
        <f t="shared" si="69"/>
        <v>7.0120292097119163</v>
      </c>
      <c r="AY123" s="8">
        <f t="shared" si="70"/>
        <v>7.0966844849159152</v>
      </c>
      <c r="AZ123" s="8">
        <f t="shared" si="71"/>
        <v>7.1347827862375066</v>
      </c>
      <c r="BA123" s="8">
        <v>7.0063526296669387</v>
      </c>
      <c r="BB123" s="8">
        <f t="shared" si="72"/>
        <v>6.6279762359870942</v>
      </c>
      <c r="BC123" s="8">
        <v>6.889555959545409</v>
      </c>
      <c r="BD123" s="8">
        <f t="shared" si="73"/>
        <v>6.9785609154242794</v>
      </c>
      <c r="BE123" s="5"/>
      <c r="BF123" s="60">
        <f t="shared" si="74"/>
        <v>89.262976199999997</v>
      </c>
      <c r="BG123" s="62">
        <f t="shared" si="75"/>
        <v>91.962969700000002</v>
      </c>
      <c r="BH123" s="62">
        <f t="shared" si="76"/>
        <v>83.695514099999997</v>
      </c>
      <c r="BI123" s="62">
        <f t="shared" si="77"/>
        <v>92.390062599999993</v>
      </c>
      <c r="BJ123" s="62">
        <f t="shared" si="78"/>
        <v>94.812969699999996</v>
      </c>
      <c r="BK123" s="62">
        <f t="shared" si="79"/>
        <v>92.578203799999997</v>
      </c>
      <c r="BL123" s="62">
        <f t="shared" si="80"/>
        <v>90.728066899999988</v>
      </c>
      <c r="BM123" s="62">
        <f t="shared" si="81"/>
        <v>94.097969699999993</v>
      </c>
      <c r="BN123" s="63">
        <f t="shared" si="82"/>
        <v>95.46046969999999</v>
      </c>
      <c r="BO123" s="50"/>
      <c r="BP123" s="104"/>
      <c r="BX123" s="53">
        <f t="shared" si="46"/>
        <v>2024</v>
      </c>
      <c r="BY123" s="97">
        <f t="shared" si="83"/>
        <v>45474</v>
      </c>
      <c r="BZ123" s="56">
        <f t="shared" si="47"/>
        <v>7.2250459544283743</v>
      </c>
      <c r="CA123" s="56">
        <f t="shared" si="48"/>
        <v>6.6279762359870942</v>
      </c>
      <c r="CB123" s="56">
        <v>7.0030363031363256</v>
      </c>
      <c r="CC123" s="56">
        <v>6.8863067193978198</v>
      </c>
      <c r="CD123" s="56">
        <v>7.0030363031363256</v>
      </c>
      <c r="CE123" s="56">
        <f t="shared" si="49"/>
        <v>6.6620358422617034</v>
      </c>
      <c r="CF123" s="1"/>
      <c r="CG123" s="98">
        <v>4.5</v>
      </c>
      <c r="CH123" s="99">
        <v>-1</v>
      </c>
      <c r="CI123" s="99">
        <v>5</v>
      </c>
      <c r="CJ123" s="99">
        <v>0</v>
      </c>
      <c r="CK123" s="99">
        <v>4.25</v>
      </c>
      <c r="CL123" s="99">
        <v>2.5</v>
      </c>
      <c r="CM123" s="99">
        <v>0.33827999999999747</v>
      </c>
      <c r="CN123" s="100">
        <v>2.9587700000000012</v>
      </c>
      <c r="CO123" s="13"/>
      <c r="CP123" s="101">
        <v>1.0598293675078299</v>
      </c>
      <c r="CQ123" s="102">
        <v>1.0261168508585623</v>
      </c>
      <c r="CR123" s="102">
        <v>1.0176752222902192</v>
      </c>
      <c r="CS123" s="102">
        <v>0.93610281147629515</v>
      </c>
      <c r="CT123" s="102">
        <v>1.0584338045529833</v>
      </c>
      <c r="CU123" s="103">
        <v>1.0026705122042407</v>
      </c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</row>
    <row r="124" spans="1:143" ht="12.75" x14ac:dyDescent="0.2">
      <c r="A124" s="3">
        <f t="shared" si="45"/>
        <v>2024</v>
      </c>
      <c r="B124" s="43">
        <v>45505</v>
      </c>
      <c r="C124" s="43">
        <v>45535</v>
      </c>
      <c r="D124" s="44">
        <f t="shared" si="50"/>
        <v>45505</v>
      </c>
      <c r="E124" s="94">
        <v>105.8182</v>
      </c>
      <c r="F124" s="46">
        <v>79.508170000000007</v>
      </c>
      <c r="G124" s="94">
        <v>104.7779</v>
      </c>
      <c r="H124" s="46">
        <v>82.031289999999998</v>
      </c>
      <c r="I124" s="94">
        <v>99.529880000000006</v>
      </c>
      <c r="J124" s="46">
        <v>74.379239999999996</v>
      </c>
      <c r="K124" s="94">
        <v>106.73609999999999</v>
      </c>
      <c r="L124" s="46">
        <v>81.835549999999998</v>
      </c>
      <c r="M124" s="94">
        <v>106.68259999999999</v>
      </c>
      <c r="N124" s="46">
        <v>81.887820000000005</v>
      </c>
      <c r="O124" s="94">
        <f t="shared" si="52"/>
        <v>108.2779</v>
      </c>
      <c r="P124" s="46">
        <f t="shared" si="53"/>
        <v>81.031289999999998</v>
      </c>
      <c r="Q124" s="94">
        <f t="shared" si="54"/>
        <v>109.0279</v>
      </c>
      <c r="R124" s="46">
        <f t="shared" si="55"/>
        <v>82.031289999999998</v>
      </c>
      <c r="S124" s="94">
        <f t="shared" si="56"/>
        <v>108.5279</v>
      </c>
      <c r="T124" s="46">
        <f t="shared" si="57"/>
        <v>84.531289999999998</v>
      </c>
      <c r="U124" s="94">
        <f t="shared" si="58"/>
        <v>101.77919</v>
      </c>
      <c r="V124" s="95">
        <f t="shared" si="59"/>
        <v>78.072280000000006</v>
      </c>
      <c r="W124" s="96">
        <v>7.4374663514906816</v>
      </c>
      <c r="X124" s="96">
        <v>8.1154696884651951</v>
      </c>
      <c r="Y124" s="96">
        <v>7.0762659340571856</v>
      </c>
      <c r="Z124" s="96">
        <v>6.9579272441428257</v>
      </c>
      <c r="AA124" s="96">
        <v>6.517865927258681</v>
      </c>
      <c r="AB124" s="96">
        <v>7.2071919808562592</v>
      </c>
      <c r="AC124" s="96">
        <v>7.0381997923026702</v>
      </c>
      <c r="AD124" s="96">
        <v>6.4740066326151906</v>
      </c>
      <c r="AE124" s="96">
        <v>6.4052976054618265</v>
      </c>
      <c r="AF124" s="96">
        <f t="shared" si="60"/>
        <v>7.3713369601452543</v>
      </c>
      <c r="AG124" s="96">
        <f t="shared" si="61"/>
        <v>7.1385383254668247</v>
      </c>
      <c r="AH124" s="96">
        <f t="shared" si="62"/>
        <v>7.0797808425927151</v>
      </c>
      <c r="AI124" s="96">
        <f t="shared" si="63"/>
        <v>6.8523367410428246</v>
      </c>
      <c r="AJ124" s="96">
        <f t="shared" si="64"/>
        <v>7.0567941169208339</v>
      </c>
      <c r="AK124" s="127"/>
      <c r="AL124" s="13"/>
      <c r="AM124" s="13"/>
      <c r="AN124" s="13"/>
      <c r="AO124" s="13"/>
      <c r="AP124" s="13"/>
      <c r="AQ124" s="13"/>
      <c r="AR124" s="8">
        <f t="shared" si="65"/>
        <v>7.1851690337459804</v>
      </c>
      <c r="AS124" s="8">
        <f t="shared" si="66"/>
        <v>6.6117437266136703</v>
      </c>
      <c r="AT124" s="8">
        <f t="shared" si="67"/>
        <v>7.45750542574548</v>
      </c>
      <c r="AU124" s="8">
        <f t="shared" si="68"/>
        <v>6.862347398102008</v>
      </c>
      <c r="AV124" s="8">
        <f t="shared" si="51"/>
        <v>7.0291913960517842</v>
      </c>
      <c r="AW124" s="8"/>
      <c r="AX124" s="8">
        <f t="shared" si="69"/>
        <v>7.0841680506133766</v>
      </c>
      <c r="AY124" s="8">
        <f t="shared" si="70"/>
        <v>7.1731552433309682</v>
      </c>
      <c r="AZ124" s="8">
        <f t="shared" si="71"/>
        <v>7.2112897493019474</v>
      </c>
      <c r="BA124" s="8">
        <v>7.0786976094654213</v>
      </c>
      <c r="BB124" s="8">
        <f t="shared" si="72"/>
        <v>6.700625624816765</v>
      </c>
      <c r="BC124" s="8">
        <v>6.9607114934068024</v>
      </c>
      <c r="BD124" s="8">
        <f t="shared" si="73"/>
        <v>7.0497794516753647</v>
      </c>
      <c r="BE124" s="5"/>
      <c r="BF124" s="60">
        <f t="shared" si="74"/>
        <v>94.504887099999991</v>
      </c>
      <c r="BG124" s="62">
        <f t="shared" si="75"/>
        <v>94.996857699999993</v>
      </c>
      <c r="BH124" s="62">
        <f t="shared" si="76"/>
        <v>88.715104799999992</v>
      </c>
      <c r="BI124" s="62">
        <f t="shared" si="77"/>
        <v>96.02084459999999</v>
      </c>
      <c r="BJ124" s="62">
        <f t="shared" si="78"/>
        <v>97.419357700000006</v>
      </c>
      <c r="BK124" s="62">
        <f t="shared" si="79"/>
        <v>96.0288635</v>
      </c>
      <c r="BL124" s="62">
        <f t="shared" si="80"/>
        <v>91.585218699999984</v>
      </c>
      <c r="BM124" s="62">
        <f t="shared" si="81"/>
        <v>96.56185769999999</v>
      </c>
      <c r="BN124" s="63">
        <f t="shared" si="82"/>
        <v>98.209357699999998</v>
      </c>
      <c r="BO124" s="50"/>
      <c r="BP124" s="104"/>
      <c r="BX124" s="53">
        <f t="shared" si="46"/>
        <v>2024</v>
      </c>
      <c r="BY124" s="97">
        <f t="shared" si="83"/>
        <v>45505</v>
      </c>
      <c r="BZ124" s="56">
        <f t="shared" si="47"/>
        <v>7.3140580451252042</v>
      </c>
      <c r="CA124" s="56">
        <f t="shared" si="48"/>
        <v>6.700625624816765</v>
      </c>
      <c r="CB124" s="56">
        <v>7.0753812829348082</v>
      </c>
      <c r="CC124" s="56">
        <v>6.9574623831029454</v>
      </c>
      <c r="CD124" s="56">
        <v>7.0753812829348082</v>
      </c>
      <c r="CE124" s="56">
        <f t="shared" si="49"/>
        <v>6.7347970682047213</v>
      </c>
      <c r="CF124" s="1"/>
      <c r="CG124" s="98">
        <v>3.5</v>
      </c>
      <c r="CH124" s="99">
        <v>-1</v>
      </c>
      <c r="CI124" s="99">
        <v>4.25</v>
      </c>
      <c r="CJ124" s="99">
        <v>0</v>
      </c>
      <c r="CK124" s="99">
        <v>3.75</v>
      </c>
      <c r="CL124" s="99">
        <v>2.5</v>
      </c>
      <c r="CM124" s="99">
        <v>-4.0390100000000047</v>
      </c>
      <c r="CN124" s="100">
        <v>-1.4358900000000006</v>
      </c>
      <c r="CO124" s="13"/>
      <c r="CP124" s="101">
        <v>1.0594156422590415</v>
      </c>
      <c r="CQ124" s="102">
        <v>1.0259575984322109</v>
      </c>
      <c r="CR124" s="102">
        <v>1.0175129164439691</v>
      </c>
      <c r="CS124" s="102">
        <v>0.93675396401211464</v>
      </c>
      <c r="CT124" s="102">
        <v>1.0584383257381382</v>
      </c>
      <c r="CU124" s="103">
        <v>1.0026419148598906</v>
      </c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</row>
    <row r="125" spans="1:143" ht="12.75" x14ac:dyDescent="0.2">
      <c r="A125" s="3">
        <f t="shared" si="45"/>
        <v>2024</v>
      </c>
      <c r="B125" s="43">
        <v>45536</v>
      </c>
      <c r="C125" s="43">
        <v>45565</v>
      </c>
      <c r="D125" s="44">
        <f t="shared" si="50"/>
        <v>45536</v>
      </c>
      <c r="E125" s="94">
        <v>94.230729999999994</v>
      </c>
      <c r="F125" s="46">
        <v>77.630679999999998</v>
      </c>
      <c r="G125" s="94">
        <v>90.309030000000007</v>
      </c>
      <c r="H125" s="46">
        <v>76.926000000000002</v>
      </c>
      <c r="I125" s="94">
        <v>88.747709999999998</v>
      </c>
      <c r="J125" s="46">
        <v>72.712810000000005</v>
      </c>
      <c r="K125" s="94">
        <v>94.417439999999999</v>
      </c>
      <c r="L125" s="46">
        <v>79.779110000000003</v>
      </c>
      <c r="M125" s="94">
        <v>93.716620000000006</v>
      </c>
      <c r="N125" s="46">
        <v>78.944460000000007</v>
      </c>
      <c r="O125" s="94">
        <f t="shared" si="52"/>
        <v>92.309030000000007</v>
      </c>
      <c r="P125" s="46">
        <f t="shared" si="53"/>
        <v>74.426000000000002</v>
      </c>
      <c r="Q125" s="94">
        <f t="shared" si="54"/>
        <v>91.309030000000007</v>
      </c>
      <c r="R125" s="46">
        <f t="shared" si="55"/>
        <v>73.926000000000002</v>
      </c>
      <c r="S125" s="94">
        <f t="shared" si="56"/>
        <v>93.559030000000007</v>
      </c>
      <c r="T125" s="46">
        <f t="shared" si="57"/>
        <v>79.176000000000002</v>
      </c>
      <c r="U125" s="94">
        <f t="shared" si="58"/>
        <v>89.602099999999993</v>
      </c>
      <c r="V125" s="95">
        <f t="shared" si="59"/>
        <v>74.462429999999998</v>
      </c>
      <c r="W125" s="96">
        <v>7.3715202144594398</v>
      </c>
      <c r="X125" s="96">
        <v>7.7383709365704227</v>
      </c>
      <c r="Y125" s="96">
        <v>7.0361768045911113</v>
      </c>
      <c r="Z125" s="96">
        <v>6.9825528728523052</v>
      </c>
      <c r="AA125" s="96">
        <v>6.5424864281245387</v>
      </c>
      <c r="AB125" s="96">
        <v>7.2315818858558547</v>
      </c>
      <c r="AC125" s="96">
        <v>7.0645322926736069</v>
      </c>
      <c r="AD125" s="96">
        <v>6.4887773044426105</v>
      </c>
      <c r="AE125" s="96">
        <v>6.4220842850244386</v>
      </c>
      <c r="AF125" s="96">
        <f t="shared" si="60"/>
        <v>7.3958434437600182</v>
      </c>
      <c r="AG125" s="96">
        <f t="shared" si="61"/>
        <v>7.1631660587588861</v>
      </c>
      <c r="AH125" s="96">
        <f t="shared" si="62"/>
        <v>7.1045318535881155</v>
      </c>
      <c r="AI125" s="96">
        <f t="shared" si="63"/>
        <v>6.8669845745897957</v>
      </c>
      <c r="AJ125" s="96">
        <f t="shared" si="64"/>
        <v>7.0831264292572378</v>
      </c>
      <c r="AK125" s="127"/>
      <c r="AL125" s="13"/>
      <c r="AM125" s="13"/>
      <c r="AN125" s="13"/>
      <c r="AO125" s="13"/>
      <c r="AP125" s="13"/>
      <c r="AQ125" s="13"/>
      <c r="AR125" s="8">
        <f t="shared" si="65"/>
        <v>7.2119324247114607</v>
      </c>
      <c r="AS125" s="8">
        <f t="shared" si="66"/>
        <v>6.6267560976141988</v>
      </c>
      <c r="AT125" s="8">
        <f t="shared" si="67"/>
        <v>7.4852831446252486</v>
      </c>
      <c r="AU125" s="8">
        <f t="shared" si="68"/>
        <v>6.877928735381329</v>
      </c>
      <c r="AV125" s="8">
        <f t="shared" si="51"/>
        <v>7.0504751005830588</v>
      </c>
      <c r="AW125" s="8"/>
      <c r="AX125" s="8">
        <f t="shared" si="69"/>
        <v>7.1092246528818741</v>
      </c>
      <c r="AY125" s="8">
        <f t="shared" si="70"/>
        <v>7.1998751828245622</v>
      </c>
      <c r="AZ125" s="8">
        <f t="shared" si="71"/>
        <v>7.2356880658651619</v>
      </c>
      <c r="BA125" s="8">
        <v>7.1038255072377492</v>
      </c>
      <c r="BB125" s="8">
        <f t="shared" si="72"/>
        <v>6.7258541327231676</v>
      </c>
      <c r="BC125" s="8">
        <v>6.9854262557273525</v>
      </c>
      <c r="BD125" s="8">
        <f t="shared" si="73"/>
        <v>7.074516396637172</v>
      </c>
      <c r="BE125" s="5"/>
      <c r="BF125" s="60">
        <f t="shared" si="74"/>
        <v>87.092708499999986</v>
      </c>
      <c r="BG125" s="62">
        <f t="shared" si="75"/>
        <v>84.554327099999995</v>
      </c>
      <c r="BH125" s="62">
        <f t="shared" si="76"/>
        <v>81.852702999999991</v>
      </c>
      <c r="BI125" s="62">
        <f t="shared" si="77"/>
        <v>87.364591200000007</v>
      </c>
      <c r="BJ125" s="62">
        <f t="shared" si="78"/>
        <v>83.834327099999996</v>
      </c>
      <c r="BK125" s="62">
        <f t="shared" si="79"/>
        <v>88.122958100000005</v>
      </c>
      <c r="BL125" s="62">
        <f t="shared" si="80"/>
        <v>83.092041899999998</v>
      </c>
      <c r="BM125" s="62">
        <f t="shared" si="81"/>
        <v>84.619327099999992</v>
      </c>
      <c r="BN125" s="63">
        <f t="shared" si="82"/>
        <v>87.374327099999988</v>
      </c>
      <c r="BO125" s="50"/>
      <c r="BP125" s="104"/>
      <c r="BX125" s="53">
        <f t="shared" si="46"/>
        <v>2024</v>
      </c>
      <c r="BY125" s="97">
        <f t="shared" si="83"/>
        <v>45536</v>
      </c>
      <c r="BZ125" s="56">
        <f t="shared" si="47"/>
        <v>7.2728098411267741</v>
      </c>
      <c r="CA125" s="56">
        <f t="shared" si="48"/>
        <v>6.7258541327231676</v>
      </c>
      <c r="CB125" s="56">
        <v>7.1005091807071361</v>
      </c>
      <c r="CC125" s="56">
        <v>6.9821771905226866</v>
      </c>
      <c r="CD125" s="56">
        <v>7.1005091807071361</v>
      </c>
      <c r="CE125" s="56">
        <f t="shared" si="49"/>
        <v>6.7600644130998955</v>
      </c>
      <c r="CF125" s="1"/>
      <c r="CG125" s="98">
        <v>2</v>
      </c>
      <c r="CH125" s="99">
        <v>-2.5</v>
      </c>
      <c r="CI125" s="99">
        <v>1</v>
      </c>
      <c r="CJ125" s="99">
        <v>-3</v>
      </c>
      <c r="CK125" s="99">
        <v>3.25</v>
      </c>
      <c r="CL125" s="99">
        <v>2.25</v>
      </c>
      <c r="CM125" s="99">
        <v>-4.6286300000000011</v>
      </c>
      <c r="CN125" s="100">
        <v>-3.1682500000000005</v>
      </c>
      <c r="CO125" s="13"/>
      <c r="CP125" s="101">
        <v>1.0591890356483455</v>
      </c>
      <c r="CQ125" s="102">
        <v>1.0258663542110498</v>
      </c>
      <c r="CR125" s="102">
        <v>1.0174691095014914</v>
      </c>
      <c r="CS125" s="102">
        <v>0.93697628177815662</v>
      </c>
      <c r="CT125" s="102">
        <v>1.0582863692807336</v>
      </c>
      <c r="CU125" s="103">
        <v>1.0026320407088964</v>
      </c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</row>
    <row r="126" spans="1:143" ht="12.75" x14ac:dyDescent="0.2">
      <c r="A126" s="3">
        <f t="shared" ref="A126:A189" si="84">YEAR(D126)</f>
        <v>2024</v>
      </c>
      <c r="B126" s="43">
        <v>45566</v>
      </c>
      <c r="C126" s="43">
        <v>45596</v>
      </c>
      <c r="D126" s="44">
        <f t="shared" si="50"/>
        <v>45566</v>
      </c>
      <c r="E126" s="94">
        <v>89.556640000000002</v>
      </c>
      <c r="F126" s="46">
        <v>76.373429999999999</v>
      </c>
      <c r="G126" s="94">
        <v>82.642430000000004</v>
      </c>
      <c r="H126" s="46">
        <v>76.123260000000002</v>
      </c>
      <c r="I126" s="94">
        <v>84.647220000000004</v>
      </c>
      <c r="J126" s="46">
        <v>71.392870000000002</v>
      </c>
      <c r="K126" s="94">
        <v>89.897639999999996</v>
      </c>
      <c r="L126" s="46">
        <v>80.101429999999993</v>
      </c>
      <c r="M126" s="94">
        <v>86.887630000000001</v>
      </c>
      <c r="N126" s="46">
        <v>78.795249999999996</v>
      </c>
      <c r="O126" s="94">
        <f t="shared" si="52"/>
        <v>82.892430000000004</v>
      </c>
      <c r="P126" s="46">
        <f t="shared" si="53"/>
        <v>75.123260000000002</v>
      </c>
      <c r="Q126" s="94">
        <f t="shared" si="54"/>
        <v>82.142430000000004</v>
      </c>
      <c r="R126" s="46">
        <f t="shared" si="55"/>
        <v>75.123260000000002</v>
      </c>
      <c r="S126" s="94">
        <f t="shared" si="56"/>
        <v>85.642430000000004</v>
      </c>
      <c r="T126" s="46">
        <f t="shared" si="57"/>
        <v>77.123260000000002</v>
      </c>
      <c r="U126" s="94">
        <f t="shared" si="58"/>
        <v>86.673239999999993</v>
      </c>
      <c r="V126" s="95">
        <f t="shared" si="59"/>
        <v>73.231740000000002</v>
      </c>
      <c r="W126" s="96">
        <v>7.4191255407332841</v>
      </c>
      <c r="X126" s="96">
        <v>7.8967931306278754</v>
      </c>
      <c r="Y126" s="96">
        <v>7.3526962918935173</v>
      </c>
      <c r="Z126" s="96">
        <v>7.4085980958208477</v>
      </c>
      <c r="AA126" s="96">
        <v>6.9685324513773779</v>
      </c>
      <c r="AB126" s="96">
        <v>7.7079123804477829</v>
      </c>
      <c r="AC126" s="96">
        <v>7.565539778891563</v>
      </c>
      <c r="AD126" s="96">
        <v>6.5318656907764892</v>
      </c>
      <c r="AE126" s="96">
        <v>6.4612157568789357</v>
      </c>
      <c r="AF126" s="96">
        <f t="shared" si="60"/>
        <v>7.8234994231313548</v>
      </c>
      <c r="AG126" s="96">
        <f t="shared" si="61"/>
        <v>7.5899547261929028</v>
      </c>
      <c r="AH126" s="96">
        <f t="shared" si="62"/>
        <v>7.5308247790381042</v>
      </c>
      <c r="AI126" s="96">
        <f t="shared" si="63"/>
        <v>6.9126732250232656</v>
      </c>
      <c r="AJ126" s="96">
        <f t="shared" si="64"/>
        <v>7.5841341156521231</v>
      </c>
      <c r="AK126" s="127"/>
      <c r="AL126" s="13"/>
      <c r="AM126" s="13"/>
      <c r="AN126" s="13"/>
      <c r="AO126" s="13"/>
      <c r="AP126" s="13"/>
      <c r="AQ126" s="13"/>
      <c r="AR126" s="8">
        <f t="shared" si="65"/>
        <v>7.7211381226664928</v>
      </c>
      <c r="AS126" s="8">
        <f t="shared" si="66"/>
        <v>6.6705495586710937</v>
      </c>
      <c r="AT126" s="8">
        <f t="shared" si="67"/>
        <v>8.0137876509493964</v>
      </c>
      <c r="AU126" s="8">
        <f t="shared" si="68"/>
        <v>6.9233819610798051</v>
      </c>
      <c r="AV126" s="8">
        <f t="shared" si="51"/>
        <v>7.332214323341697</v>
      </c>
      <c r="AW126" s="8"/>
      <c r="AX126" s="8">
        <f t="shared" si="69"/>
        <v>7.5427261007538142</v>
      </c>
      <c r="AY126" s="8">
        <f t="shared" si="70"/>
        <v>7.7082541642735283</v>
      </c>
      <c r="AZ126" s="8">
        <f t="shared" si="71"/>
        <v>7.712182836794315</v>
      </c>
      <c r="BA126" s="8">
        <v>7.5385655766816093</v>
      </c>
      <c r="BB126" s="8">
        <f t="shared" si="72"/>
        <v>7.1624214277870459</v>
      </c>
      <c r="BC126" s="8">
        <v>7.413018630739197</v>
      </c>
      <c r="BD126" s="8">
        <f t="shared" si="73"/>
        <v>7.5024874895237046</v>
      </c>
      <c r="BE126" s="5"/>
      <c r="BF126" s="60">
        <f t="shared" si="74"/>
        <v>83.887859700000007</v>
      </c>
      <c r="BG126" s="62">
        <f t="shared" si="75"/>
        <v>79.839186900000001</v>
      </c>
      <c r="BH126" s="62">
        <f t="shared" si="76"/>
        <v>78.947849500000004</v>
      </c>
      <c r="BI126" s="62">
        <f t="shared" si="77"/>
        <v>83.40790659999999</v>
      </c>
      <c r="BJ126" s="62">
        <f t="shared" si="78"/>
        <v>79.124186899999998</v>
      </c>
      <c r="BK126" s="62">
        <f t="shared" si="79"/>
        <v>85.685269699999992</v>
      </c>
      <c r="BL126" s="62">
        <f t="shared" si="80"/>
        <v>80.893394999999998</v>
      </c>
      <c r="BM126" s="62">
        <f t="shared" si="81"/>
        <v>79.551686899999993</v>
      </c>
      <c r="BN126" s="63">
        <f t="shared" si="82"/>
        <v>81.979186900000002</v>
      </c>
      <c r="BO126" s="50"/>
      <c r="BP126" s="104"/>
      <c r="BX126" s="53">
        <f t="shared" ref="BX126:BX189" si="85">YEAR($BY126)</f>
        <v>2024</v>
      </c>
      <c r="BY126" s="97">
        <f t="shared" si="83"/>
        <v>45566</v>
      </c>
      <c r="BZ126" s="56">
        <f t="shared" ref="BZ126:BZ189" si="86">(($Y126+BZ$4)*(1/(1-BZ$2))+BZ$3)</f>
        <v>7.5984806789726491</v>
      </c>
      <c r="CA126" s="56">
        <f t="shared" ref="CA126:CA189" si="87">(($AA126+CA$4)*(1/(1-CA$2))+CA$3)</f>
        <v>7.1624214277870459</v>
      </c>
      <c r="CB126" s="56">
        <v>7.5352492501509962</v>
      </c>
      <c r="CC126" s="56">
        <v>7.4097703457997719</v>
      </c>
      <c r="CD126" s="56">
        <v>7.5352492501509962</v>
      </c>
      <c r="CE126" s="56">
        <f t="shared" ref="CE126:CE189" si="88">(($AA126+CE$4)*(1/(1-CE$2))+CE$3)</f>
        <v>7.1973037637288355</v>
      </c>
      <c r="CF126" s="1"/>
      <c r="CG126" s="98">
        <v>0.25</v>
      </c>
      <c r="CH126" s="99">
        <v>-1</v>
      </c>
      <c r="CI126" s="99">
        <v>-0.5</v>
      </c>
      <c r="CJ126" s="99">
        <v>-1</v>
      </c>
      <c r="CK126" s="99">
        <v>3</v>
      </c>
      <c r="CL126" s="99">
        <v>1</v>
      </c>
      <c r="CM126" s="99">
        <v>-2.8834000000000017</v>
      </c>
      <c r="CN126" s="100">
        <v>-3.1416900000000041</v>
      </c>
      <c r="CO126" s="13"/>
      <c r="CP126" s="101">
        <v>1.0560026771521795</v>
      </c>
      <c r="CQ126" s="102">
        <v>1.024479210240107</v>
      </c>
      <c r="CR126" s="102">
        <v>1.0164979503053626</v>
      </c>
      <c r="CS126" s="102">
        <v>0.94060068602024605</v>
      </c>
      <c r="CT126" s="102">
        <v>1.0582999639420796</v>
      </c>
      <c r="CU126" s="103">
        <v>1.0024577673641264</v>
      </c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</row>
    <row r="127" spans="1:143" ht="12.75" x14ac:dyDescent="0.2">
      <c r="A127" s="3">
        <f t="shared" si="84"/>
        <v>2024</v>
      </c>
      <c r="B127" s="43">
        <v>45597</v>
      </c>
      <c r="C127" s="43">
        <v>45626</v>
      </c>
      <c r="D127" s="44">
        <f t="shared" ref="D127:D190" si="89">+B127</f>
        <v>45597</v>
      </c>
      <c r="E127" s="94">
        <v>99.259119999999996</v>
      </c>
      <c r="F127" s="46">
        <v>83.270690000000002</v>
      </c>
      <c r="G127" s="94">
        <v>82.020709999999994</v>
      </c>
      <c r="H127" s="46">
        <v>79.094350000000006</v>
      </c>
      <c r="I127" s="94">
        <v>93.623829999999998</v>
      </c>
      <c r="J127" s="46">
        <v>78.115219999999994</v>
      </c>
      <c r="K127" s="94">
        <v>94.684619999999995</v>
      </c>
      <c r="L127" s="46">
        <v>84.557360000000003</v>
      </c>
      <c r="M127" s="94">
        <v>90.20093</v>
      </c>
      <c r="N127" s="46">
        <v>83.554940000000002</v>
      </c>
      <c r="O127" s="94">
        <f t="shared" si="52"/>
        <v>81.270709999999994</v>
      </c>
      <c r="P127" s="46">
        <f t="shared" si="53"/>
        <v>78.094350000000006</v>
      </c>
      <c r="Q127" s="94">
        <f t="shared" si="54"/>
        <v>81.520709999999994</v>
      </c>
      <c r="R127" s="46">
        <f t="shared" si="55"/>
        <v>78.594350000000006</v>
      </c>
      <c r="S127" s="94">
        <f t="shared" si="56"/>
        <v>84.770709999999994</v>
      </c>
      <c r="T127" s="46">
        <f t="shared" si="57"/>
        <v>79.594350000000006</v>
      </c>
      <c r="U127" s="94">
        <f t="shared" si="58"/>
        <v>95.987959999999987</v>
      </c>
      <c r="V127" s="95">
        <f t="shared" si="59"/>
        <v>79.371250000000003</v>
      </c>
      <c r="W127" s="96">
        <v>7.8577351412970868</v>
      </c>
      <c r="X127" s="96">
        <v>8.302333073891198</v>
      </c>
      <c r="Y127" s="96">
        <v>7.830656382253915</v>
      </c>
      <c r="Z127" s="96">
        <v>8.0007783205585845</v>
      </c>
      <c r="AA127" s="96">
        <v>7.8024385524557411</v>
      </c>
      <c r="AB127" s="96">
        <v>8.3594867513605635</v>
      </c>
      <c r="AC127" s="96">
        <v>8.216146078391052</v>
      </c>
      <c r="AD127" s="96">
        <v>7.6882723390057173</v>
      </c>
      <c r="AE127" s="96">
        <v>6.8518564271750932</v>
      </c>
      <c r="AF127" s="96">
        <f t="shared" si="60"/>
        <v>8.414688624118206</v>
      </c>
      <c r="AG127" s="96">
        <f t="shared" si="61"/>
        <v>8.1816393965973653</v>
      </c>
      <c r="AH127" s="96">
        <f t="shared" si="62"/>
        <v>8.1228812402968966</v>
      </c>
      <c r="AI127" s="96">
        <f t="shared" si="63"/>
        <v>8.0948690283841351</v>
      </c>
      <c r="AJ127" s="96">
        <f t="shared" si="64"/>
        <v>8.2347402532817977</v>
      </c>
      <c r="AK127" s="127"/>
      <c r="AL127" s="13"/>
      <c r="AM127" s="13"/>
      <c r="AN127" s="13"/>
      <c r="AO127" s="13"/>
      <c r="AP127" s="13"/>
      <c r="AQ127" s="13"/>
      <c r="AR127" s="8">
        <f t="shared" si="65"/>
        <v>8.382390586839163</v>
      </c>
      <c r="AS127" s="8">
        <f t="shared" si="66"/>
        <v>7.8458790110841719</v>
      </c>
      <c r="AT127" s="8">
        <f t="shared" si="67"/>
        <v>8.7001014697787866</v>
      </c>
      <c r="AU127" s="8">
        <f t="shared" si="68"/>
        <v>8.1432561975826729</v>
      </c>
      <c r="AV127" s="8">
        <f t="shared" si="51"/>
        <v>8.2679068163211991</v>
      </c>
      <c r="AW127" s="8"/>
      <c r="AX127" s="8">
        <f t="shared" si="69"/>
        <v>8.1452700819684409</v>
      </c>
      <c r="AY127" s="8">
        <f t="shared" si="70"/>
        <v>8.3684330577281081</v>
      </c>
      <c r="AZ127" s="8">
        <f t="shared" si="71"/>
        <v>8.3639819219596987</v>
      </c>
      <c r="BA127" s="8">
        <v>8.1428310709650304</v>
      </c>
      <c r="BB127" s="8">
        <f t="shared" si="72"/>
        <v>8.016920967779221</v>
      </c>
      <c r="BC127" s="8">
        <v>8.0073492112372957</v>
      </c>
      <c r="BD127" s="8">
        <f t="shared" si="73"/>
        <v>8.097344571128664</v>
      </c>
      <c r="BE127" s="5"/>
      <c r="BF127" s="60">
        <f t="shared" si="74"/>
        <v>92.384095099999996</v>
      </c>
      <c r="BG127" s="62">
        <f t="shared" si="75"/>
        <v>80.762375199999994</v>
      </c>
      <c r="BH127" s="62">
        <f t="shared" si="76"/>
        <v>86.955127699999991</v>
      </c>
      <c r="BI127" s="62">
        <f t="shared" si="77"/>
        <v>87.343154299999995</v>
      </c>
      <c r="BJ127" s="62">
        <f t="shared" si="78"/>
        <v>80.262375199999994</v>
      </c>
      <c r="BK127" s="62">
        <f t="shared" si="79"/>
        <v>90.329898199999988</v>
      </c>
      <c r="BL127" s="62">
        <f t="shared" si="80"/>
        <v>88.842774699999993</v>
      </c>
      <c r="BM127" s="62">
        <f t="shared" si="81"/>
        <v>79.904875199999992</v>
      </c>
      <c r="BN127" s="63">
        <f t="shared" si="82"/>
        <v>82.544875199999993</v>
      </c>
      <c r="BO127" s="50"/>
      <c r="BP127" s="104"/>
      <c r="BX127" s="53">
        <f t="shared" si="85"/>
        <v>2024</v>
      </c>
      <c r="BY127" s="97">
        <f t="shared" si="83"/>
        <v>45597</v>
      </c>
      <c r="BZ127" s="56">
        <f t="shared" si="86"/>
        <v>8.0902597615535718</v>
      </c>
      <c r="CA127" s="56">
        <f t="shared" si="87"/>
        <v>8.016920967779221</v>
      </c>
      <c r="CB127" s="56">
        <v>8.1395147444344165</v>
      </c>
      <c r="CC127" s="56">
        <v>8.0041020108249139</v>
      </c>
      <c r="CD127" s="56">
        <v>8.1395147444344165</v>
      </c>
      <c r="CE127" s="56">
        <f t="shared" si="88"/>
        <v>8.0531187278897178</v>
      </c>
      <c r="CF127" s="1"/>
      <c r="CG127" s="98">
        <v>-0.75</v>
      </c>
      <c r="CH127" s="99">
        <v>-1</v>
      </c>
      <c r="CI127" s="99">
        <v>-0.5</v>
      </c>
      <c r="CJ127" s="99">
        <v>-0.5</v>
      </c>
      <c r="CK127" s="99">
        <v>2.75</v>
      </c>
      <c r="CL127" s="99">
        <v>0.5</v>
      </c>
      <c r="CM127" s="99">
        <v>-3.2711600000000089</v>
      </c>
      <c r="CN127" s="100">
        <v>-3.8994399999999985</v>
      </c>
      <c r="CO127" s="13"/>
      <c r="CP127" s="101">
        <v>1.0517337547643395</v>
      </c>
      <c r="CQ127" s="102">
        <v>1.0226054352204765</v>
      </c>
      <c r="CR127" s="102">
        <v>1.0152613801865451</v>
      </c>
      <c r="CS127" s="102">
        <v>0.97520994081373369</v>
      </c>
      <c r="CT127" s="102">
        <v>1.052885313039132</v>
      </c>
      <c r="CU127" s="103">
        <v>1.0022631261315631</v>
      </c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</row>
    <row r="128" spans="1:143" ht="12.75" x14ac:dyDescent="0.2">
      <c r="A128" s="3">
        <f t="shared" si="84"/>
        <v>2024</v>
      </c>
      <c r="B128" s="43">
        <v>45627</v>
      </c>
      <c r="C128" s="43">
        <v>45657</v>
      </c>
      <c r="D128" s="44">
        <f t="shared" si="89"/>
        <v>45627</v>
      </c>
      <c r="E128" s="94">
        <v>102.42659999999999</v>
      </c>
      <c r="F128" s="46">
        <v>85.837389999999999</v>
      </c>
      <c r="G128" s="94">
        <v>84.143069999999994</v>
      </c>
      <c r="H128" s="46">
        <v>81.770390000000006</v>
      </c>
      <c r="I128" s="94">
        <v>96.786540000000002</v>
      </c>
      <c r="J128" s="46">
        <v>80.907070000000004</v>
      </c>
      <c r="K128" s="94">
        <v>93.648499999999999</v>
      </c>
      <c r="L128" s="46">
        <v>86.573329999999999</v>
      </c>
      <c r="M128" s="94">
        <v>92.257369999999995</v>
      </c>
      <c r="N128" s="46">
        <v>86.357259999999997</v>
      </c>
      <c r="O128" s="94">
        <f t="shared" si="52"/>
        <v>83.643069999999994</v>
      </c>
      <c r="P128" s="46">
        <f t="shared" si="53"/>
        <v>81.270390000000006</v>
      </c>
      <c r="Q128" s="94">
        <f t="shared" si="54"/>
        <v>83.643069999999994</v>
      </c>
      <c r="R128" s="46">
        <f t="shared" si="55"/>
        <v>81.270390000000006</v>
      </c>
      <c r="S128" s="94">
        <f t="shared" si="56"/>
        <v>86.643069999999994</v>
      </c>
      <c r="T128" s="46">
        <f t="shared" si="57"/>
        <v>82.520390000000006</v>
      </c>
      <c r="U128" s="94">
        <f t="shared" si="58"/>
        <v>97.260220000000004</v>
      </c>
      <c r="V128" s="95">
        <f t="shared" si="59"/>
        <v>82.831150000000008</v>
      </c>
      <c r="W128" s="96">
        <v>8.1261168410705142</v>
      </c>
      <c r="X128" s="96">
        <v>8.6497547377124651</v>
      </c>
      <c r="Y128" s="96">
        <v>8.1297431260648345</v>
      </c>
      <c r="Z128" s="96">
        <v>8.1680890777645594</v>
      </c>
      <c r="AA128" s="96">
        <v>7.9728492869329077</v>
      </c>
      <c r="AB128" s="96">
        <v>8.4728593494645477</v>
      </c>
      <c r="AC128" s="96">
        <v>8.3299029520430992</v>
      </c>
      <c r="AD128" s="96">
        <v>9.2233140166210372</v>
      </c>
      <c r="AE128" s="96">
        <v>6.8576619694612591</v>
      </c>
      <c r="AF128" s="96">
        <f t="shared" si="60"/>
        <v>8.5900549495048395</v>
      </c>
      <c r="AG128" s="96">
        <f t="shared" si="61"/>
        <v>8.3530400415238137</v>
      </c>
      <c r="AH128" s="96">
        <f t="shared" si="62"/>
        <v>8.291555002633336</v>
      </c>
      <c r="AI128" s="96">
        <f t="shared" si="63"/>
        <v>9.6442910393677312</v>
      </c>
      <c r="AJ128" s="96">
        <f t="shared" si="64"/>
        <v>8.3484973155237086</v>
      </c>
      <c r="AK128" s="127"/>
      <c r="AL128" s="13"/>
      <c r="AM128" s="13"/>
      <c r="AN128" s="13"/>
      <c r="AO128" s="13"/>
      <c r="AP128" s="13"/>
      <c r="AQ128" s="13"/>
      <c r="AR128" s="8">
        <f t="shared" si="65"/>
        <v>8.498008915584002</v>
      </c>
      <c r="AS128" s="8">
        <f t="shared" si="66"/>
        <v>9.4060392688495149</v>
      </c>
      <c r="AT128" s="8">
        <f t="shared" si="67"/>
        <v>8.8201017132967028</v>
      </c>
      <c r="AU128" s="8">
        <f t="shared" si="68"/>
        <v>9.7625462607697582</v>
      </c>
      <c r="AV128" s="8">
        <f t="shared" si="51"/>
        <v>9.1216740396249953</v>
      </c>
      <c r="AW128" s="8"/>
      <c r="AX128" s="8">
        <f t="shared" si="69"/>
        <v>8.3155089476643873</v>
      </c>
      <c r="AY128" s="8">
        <f t="shared" si="70"/>
        <v>8.4838636753354617</v>
      </c>
      <c r="AZ128" s="8">
        <f t="shared" si="71"/>
        <v>8.4773936198806581</v>
      </c>
      <c r="BA128" s="8">
        <v>8.3135564524216736</v>
      </c>
      <c r="BB128" s="8">
        <f t="shared" si="72"/>
        <v>8.1915400214498497</v>
      </c>
      <c r="BC128" s="8">
        <v>8.1752676444869277</v>
      </c>
      <c r="BD128" s="8">
        <f t="shared" si="73"/>
        <v>8.2654116301000098</v>
      </c>
      <c r="BE128" s="5"/>
      <c r="BF128" s="60">
        <f t="shared" si="74"/>
        <v>95.293239699999987</v>
      </c>
      <c r="BG128" s="62">
        <f t="shared" si="75"/>
        <v>83.122817599999991</v>
      </c>
      <c r="BH128" s="62">
        <f t="shared" si="76"/>
        <v>89.958367899999985</v>
      </c>
      <c r="BI128" s="62">
        <f t="shared" si="77"/>
        <v>89.720322699999997</v>
      </c>
      <c r="BJ128" s="62">
        <f t="shared" si="78"/>
        <v>82.622817599999991</v>
      </c>
      <c r="BK128" s="62">
        <f t="shared" si="79"/>
        <v>90.606176899999994</v>
      </c>
      <c r="BL128" s="62">
        <f t="shared" si="80"/>
        <v>91.0557199</v>
      </c>
      <c r="BM128" s="62">
        <f t="shared" si="81"/>
        <v>82.622817599999991</v>
      </c>
      <c r="BN128" s="63">
        <f t="shared" si="82"/>
        <v>84.870317599999993</v>
      </c>
      <c r="BO128" s="50"/>
      <c r="BP128" s="104"/>
      <c r="BX128" s="53">
        <f t="shared" si="85"/>
        <v>2024</v>
      </c>
      <c r="BY128" s="97">
        <f t="shared" si="83"/>
        <v>45627</v>
      </c>
      <c r="BZ128" s="56">
        <f t="shared" si="86"/>
        <v>8.3979938327655468</v>
      </c>
      <c r="CA128" s="56">
        <f t="shared" si="87"/>
        <v>8.1915400214498497</v>
      </c>
      <c r="CB128" s="56">
        <v>8.3102401258910614</v>
      </c>
      <c r="CC128" s="56">
        <v>8.1720207504900149</v>
      </c>
      <c r="CD128" s="56">
        <v>8.3102401258910614</v>
      </c>
      <c r="CE128" s="56">
        <f t="shared" si="88"/>
        <v>8.2280065916799145</v>
      </c>
      <c r="CF128" s="1"/>
      <c r="CG128" s="98">
        <v>-0.5</v>
      </c>
      <c r="CH128" s="99">
        <v>-0.5</v>
      </c>
      <c r="CI128" s="99">
        <v>-0.5</v>
      </c>
      <c r="CJ128" s="99">
        <v>-0.5</v>
      </c>
      <c r="CK128" s="99">
        <v>2.5</v>
      </c>
      <c r="CL128" s="99">
        <v>0.75</v>
      </c>
      <c r="CM128" s="99">
        <v>-5.1663799999999895</v>
      </c>
      <c r="CN128" s="100">
        <v>-3.0062399999999982</v>
      </c>
      <c r="CO128" s="13"/>
      <c r="CP128" s="101">
        <v>1.051660292600012</v>
      </c>
      <c r="CQ128" s="102">
        <v>1.0226431129727434</v>
      </c>
      <c r="CR128" s="102">
        <v>1.015115643780732</v>
      </c>
      <c r="CS128" s="102">
        <v>0.97609725004552905</v>
      </c>
      <c r="CT128" s="102">
        <v>1.0456427073813235</v>
      </c>
      <c r="CU128" s="103">
        <v>1.0022322425108265</v>
      </c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</row>
    <row r="129" spans="1:143" ht="12.75" x14ac:dyDescent="0.2">
      <c r="A129" s="3">
        <f t="shared" si="84"/>
        <v>2025</v>
      </c>
      <c r="B129" s="43">
        <v>45658</v>
      </c>
      <c r="C129" s="43">
        <v>45688</v>
      </c>
      <c r="D129" s="44">
        <f t="shared" si="89"/>
        <v>45658</v>
      </c>
      <c r="E129" s="94">
        <v>101.386</v>
      </c>
      <c r="F129" s="46">
        <v>86.43741</v>
      </c>
      <c r="G129" s="94">
        <v>88.169880000000006</v>
      </c>
      <c r="H129" s="46">
        <v>84.715230000000005</v>
      </c>
      <c r="I129" s="94">
        <v>95.314480000000003</v>
      </c>
      <c r="J129" s="46">
        <v>81.096369999999993</v>
      </c>
      <c r="K129" s="94">
        <v>96.224530000000001</v>
      </c>
      <c r="L129" s="46">
        <v>88.354060000000004</v>
      </c>
      <c r="M129" s="94">
        <v>94.85763</v>
      </c>
      <c r="N129" s="46">
        <v>88.354060000000004</v>
      </c>
      <c r="O129" s="94">
        <f t="shared" si="52"/>
        <v>87.669880000000006</v>
      </c>
      <c r="P129" s="46">
        <f t="shared" si="53"/>
        <v>84.215230000000005</v>
      </c>
      <c r="Q129" s="94">
        <f t="shared" si="54"/>
        <v>87.669880000000006</v>
      </c>
      <c r="R129" s="46">
        <f t="shared" si="55"/>
        <v>84.215230000000005</v>
      </c>
      <c r="S129" s="94">
        <f t="shared" si="56"/>
        <v>89.919880000000006</v>
      </c>
      <c r="T129" s="46">
        <f t="shared" si="57"/>
        <v>83.215230000000005</v>
      </c>
      <c r="U129" s="94">
        <f t="shared" si="58"/>
        <v>94.946660000000008</v>
      </c>
      <c r="V129" s="95">
        <f t="shared" si="59"/>
        <v>82.158320000000003</v>
      </c>
      <c r="W129" s="96">
        <v>8.375605314350155</v>
      </c>
      <c r="X129" s="96">
        <v>8.8128172915232046</v>
      </c>
      <c r="Y129" s="96">
        <v>8.2665995505755081</v>
      </c>
      <c r="Z129" s="96">
        <v>8.2701056602272907</v>
      </c>
      <c r="AA129" s="96">
        <v>8.053017746297563</v>
      </c>
      <c r="AB129" s="96">
        <v>8.5615275310330681</v>
      </c>
      <c r="AC129" s="96">
        <v>8.4080891428315994</v>
      </c>
      <c r="AD129" s="96">
        <v>8.9161952280343701</v>
      </c>
      <c r="AE129" s="96">
        <v>7.2121214199984376</v>
      </c>
      <c r="AF129" s="96">
        <f t="shared" si="60"/>
        <v>8.7034005516244228</v>
      </c>
      <c r="AG129" s="96">
        <f t="shared" si="61"/>
        <v>8.4602620880231267</v>
      </c>
      <c r="AH129" s="96">
        <f t="shared" si="62"/>
        <v>8.3963312704716468</v>
      </c>
      <c r="AI129" s="96">
        <f t="shared" si="63"/>
        <v>9.3520063767405333</v>
      </c>
      <c r="AJ129" s="96">
        <f t="shared" si="64"/>
        <v>8.4269664739810324</v>
      </c>
      <c r="AK129" s="127"/>
      <c r="AL129" s="13"/>
      <c r="AM129" s="13"/>
      <c r="AN129" s="13"/>
      <c r="AO129" s="13"/>
      <c r="AP129" s="13"/>
      <c r="AQ129" s="13"/>
      <c r="AR129" s="8">
        <f t="shared" si="65"/>
        <v>8.5774745023189354</v>
      </c>
      <c r="AS129" s="8">
        <f t="shared" si="66"/>
        <v>9.0938949568394865</v>
      </c>
      <c r="AT129" s="8">
        <f t="shared" si="67"/>
        <v>8.9025790321008103</v>
      </c>
      <c r="AU129" s="8">
        <f t="shared" si="68"/>
        <v>9.4385717330233714</v>
      </c>
      <c r="AV129" s="8">
        <f t="shared" ref="AV129:AV192" si="90">(AR129+AS129+AT129+AU129)/4</f>
        <v>9.0031300560706509</v>
      </c>
      <c r="AW129" s="8"/>
      <c r="AX129" s="8">
        <f t="shared" si="69"/>
        <v>8.4193109241221915</v>
      </c>
      <c r="AY129" s="8">
        <f t="shared" si="70"/>
        <v>8.5632002464044632</v>
      </c>
      <c r="AZ129" s="8">
        <f t="shared" si="71"/>
        <v>8.5660923812341423</v>
      </c>
      <c r="BA129" s="8">
        <v>8.4172700479775973</v>
      </c>
      <c r="BB129" s="8">
        <f t="shared" si="72"/>
        <v>8.2736882531996763</v>
      </c>
      <c r="BC129" s="8">
        <v>8.2772760531010832</v>
      </c>
      <c r="BD129" s="8">
        <f t="shared" si="73"/>
        <v>8.3678893623579018</v>
      </c>
      <c r="BE129" s="5"/>
      <c r="BF129" s="60">
        <f t="shared" si="74"/>
        <v>94.958106299999997</v>
      </c>
      <c r="BG129" s="62">
        <f t="shared" si="75"/>
        <v>86.684380500000003</v>
      </c>
      <c r="BH129" s="62">
        <f t="shared" si="76"/>
        <v>89.200692699999991</v>
      </c>
      <c r="BI129" s="62">
        <f t="shared" si="77"/>
        <v>92.061094900000001</v>
      </c>
      <c r="BJ129" s="62">
        <f t="shared" si="78"/>
        <v>86.184380500000003</v>
      </c>
      <c r="BK129" s="62">
        <f t="shared" si="79"/>
        <v>92.840227900000002</v>
      </c>
      <c r="BL129" s="62">
        <f t="shared" si="80"/>
        <v>89.447673800000004</v>
      </c>
      <c r="BM129" s="62">
        <f t="shared" si="81"/>
        <v>86.184380500000003</v>
      </c>
      <c r="BN129" s="63">
        <f t="shared" si="82"/>
        <v>87.036880499999995</v>
      </c>
      <c r="BO129" s="50"/>
      <c r="BP129" s="104"/>
      <c r="BX129" s="53">
        <f t="shared" si="85"/>
        <v>2025</v>
      </c>
      <c r="BY129" s="97">
        <f t="shared" si="83"/>
        <v>45658</v>
      </c>
      <c r="BZ129" s="56">
        <f t="shared" si="86"/>
        <v>8.538807110377105</v>
      </c>
      <c r="CA129" s="56">
        <f t="shared" si="87"/>
        <v>8.2736882531996763</v>
      </c>
      <c r="CB129" s="56">
        <v>8.4139537214469868</v>
      </c>
      <c r="CC129" s="56">
        <v>8.2740293452478433</v>
      </c>
      <c r="CD129" s="56">
        <v>8.4139537214469868</v>
      </c>
      <c r="CE129" s="56">
        <f t="shared" si="88"/>
        <v>8.3102812831461037</v>
      </c>
      <c r="CF129" s="1"/>
      <c r="CG129" s="98">
        <v>-0.5</v>
      </c>
      <c r="CH129" s="99">
        <v>-0.5</v>
      </c>
      <c r="CI129" s="99">
        <v>-0.5</v>
      </c>
      <c r="CJ129" s="99">
        <v>-0.5</v>
      </c>
      <c r="CK129" s="99">
        <v>1.75</v>
      </c>
      <c r="CL129" s="99">
        <v>-1.5</v>
      </c>
      <c r="CM129" s="99">
        <v>-6.4393399999999872</v>
      </c>
      <c r="CN129" s="100">
        <v>-4.2790899999999965</v>
      </c>
      <c r="CO129" s="13"/>
      <c r="CP129" s="101">
        <v>1.0523929087727306</v>
      </c>
      <c r="CQ129" s="102">
        <v>1.0229932283344745</v>
      </c>
      <c r="CR129" s="102">
        <v>1.0152628775774175</v>
      </c>
      <c r="CS129" s="102">
        <v>0.97375028532298558</v>
      </c>
      <c r="CT129" s="102">
        <v>1.0488786009682562</v>
      </c>
      <c r="CU129" s="103">
        <v>1.002245139273473</v>
      </c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</row>
    <row r="130" spans="1:143" ht="12.75" x14ac:dyDescent="0.2">
      <c r="A130" s="3">
        <f t="shared" si="84"/>
        <v>2025</v>
      </c>
      <c r="B130" s="43">
        <v>45689</v>
      </c>
      <c r="C130" s="43">
        <v>45716</v>
      </c>
      <c r="D130" s="44">
        <f t="shared" si="89"/>
        <v>45689</v>
      </c>
      <c r="E130" s="94">
        <v>93.860699999999994</v>
      </c>
      <c r="F130" s="46">
        <v>84.144199999999998</v>
      </c>
      <c r="G130" s="94">
        <v>84.360740000000007</v>
      </c>
      <c r="H130" s="46">
        <v>81.123170000000002</v>
      </c>
      <c r="I130" s="94">
        <v>88.058139999999995</v>
      </c>
      <c r="J130" s="46">
        <v>78.769170000000003</v>
      </c>
      <c r="K130" s="94">
        <v>92.742840000000001</v>
      </c>
      <c r="L130" s="46">
        <v>85.205110000000005</v>
      </c>
      <c r="M130" s="94">
        <v>89.851519999999994</v>
      </c>
      <c r="N130" s="46">
        <v>84.616579999999999</v>
      </c>
      <c r="O130" s="94">
        <f t="shared" si="52"/>
        <v>83.360740000000007</v>
      </c>
      <c r="P130" s="46">
        <f t="shared" si="53"/>
        <v>79.873170000000002</v>
      </c>
      <c r="Q130" s="94">
        <f t="shared" si="54"/>
        <v>84.360740000000007</v>
      </c>
      <c r="R130" s="46">
        <f t="shared" si="55"/>
        <v>80.623170000000002</v>
      </c>
      <c r="S130" s="94">
        <f t="shared" si="56"/>
        <v>86.860740000000007</v>
      </c>
      <c r="T130" s="46">
        <f t="shared" si="57"/>
        <v>83.373170000000002</v>
      </c>
      <c r="U130" s="94">
        <f t="shared" si="58"/>
        <v>91.148660000000007</v>
      </c>
      <c r="V130" s="95">
        <f t="shared" si="59"/>
        <v>80.369910000000004</v>
      </c>
      <c r="W130" s="96">
        <v>8.3126768616266169</v>
      </c>
      <c r="X130" s="96">
        <v>8.3229733322144703</v>
      </c>
      <c r="Y130" s="96">
        <v>7.9753396535162766</v>
      </c>
      <c r="Z130" s="96">
        <v>7.95852734875632</v>
      </c>
      <c r="AA130" s="96">
        <v>7.7666085295647864</v>
      </c>
      <c r="AB130" s="96">
        <v>8.2379716569467369</v>
      </c>
      <c r="AC130" s="96">
        <v>8.0832353768432625</v>
      </c>
      <c r="AD130" s="96">
        <v>8.1416672832778225</v>
      </c>
      <c r="AE130" s="96">
        <v>7.2423447420062574</v>
      </c>
      <c r="AF130" s="96">
        <f t="shared" si="60"/>
        <v>8.3908166234598731</v>
      </c>
      <c r="AG130" s="96">
        <f t="shared" si="61"/>
        <v>8.1481808966393618</v>
      </c>
      <c r="AH130" s="96">
        <f t="shared" si="62"/>
        <v>8.0846274515956082</v>
      </c>
      <c r="AI130" s="96">
        <f t="shared" si="63"/>
        <v>8.5757200618975595</v>
      </c>
      <c r="AJ130" s="96">
        <f t="shared" si="64"/>
        <v>8.1021126196663431</v>
      </c>
      <c r="AK130" s="127"/>
      <c r="AL130" s="13"/>
      <c r="AM130" s="13"/>
      <c r="AN130" s="13"/>
      <c r="AO130" s="13"/>
      <c r="AP130" s="13"/>
      <c r="AQ130" s="13"/>
      <c r="AR130" s="8">
        <f t="shared" si="65"/>
        <v>8.2473050074634244</v>
      </c>
      <c r="AS130" s="8">
        <f t="shared" si="66"/>
        <v>8.306693061569085</v>
      </c>
      <c r="AT130" s="8">
        <f t="shared" si="67"/>
        <v>8.5598961701794281</v>
      </c>
      <c r="AU130" s="8">
        <f t="shared" si="68"/>
        <v>8.6215350213209483</v>
      </c>
      <c r="AV130" s="8">
        <f t="shared" si="90"/>
        <v>8.4338573151332206</v>
      </c>
      <c r="AW130" s="8"/>
      <c r="AX130" s="8">
        <f t="shared" si="69"/>
        <v>8.1022796751692301</v>
      </c>
      <c r="AY130" s="8">
        <f t="shared" si="70"/>
        <v>8.2335667953762162</v>
      </c>
      <c r="AZ130" s="8">
        <f t="shared" si="71"/>
        <v>8.2424249195537218</v>
      </c>
      <c r="BA130" s="8">
        <v>8.0993329260723197</v>
      </c>
      <c r="BB130" s="8">
        <f t="shared" si="72"/>
        <v>7.9802061169841041</v>
      </c>
      <c r="BC130" s="8">
        <v>7.9645662326471767</v>
      </c>
      <c r="BD130" s="8">
        <f t="shared" si="73"/>
        <v>8.0549026105035857</v>
      </c>
      <c r="BE130" s="5"/>
      <c r="BF130" s="60">
        <f t="shared" si="74"/>
        <v>89.682604999999995</v>
      </c>
      <c r="BG130" s="62">
        <f t="shared" si="75"/>
        <v>82.968584899999996</v>
      </c>
      <c r="BH130" s="62">
        <f t="shared" si="76"/>
        <v>84.063882899999982</v>
      </c>
      <c r="BI130" s="62">
        <f t="shared" si="77"/>
        <v>87.60049579999999</v>
      </c>
      <c r="BJ130" s="62">
        <f t="shared" si="78"/>
        <v>82.753584899999993</v>
      </c>
      <c r="BK130" s="62">
        <f t="shared" si="79"/>
        <v>89.501616100000007</v>
      </c>
      <c r="BL130" s="62">
        <f t="shared" si="80"/>
        <v>86.51379750000001</v>
      </c>
      <c r="BM130" s="62">
        <f t="shared" si="81"/>
        <v>81.861084900000009</v>
      </c>
      <c r="BN130" s="63">
        <f t="shared" si="82"/>
        <v>85.361084900000009</v>
      </c>
      <c r="BO130" s="50"/>
      <c r="BP130" s="104"/>
      <c r="BX130" s="53">
        <f t="shared" si="85"/>
        <v>2025</v>
      </c>
      <c r="BY130" s="97">
        <f t="shared" si="83"/>
        <v>45689</v>
      </c>
      <c r="BZ130" s="56">
        <f t="shared" si="86"/>
        <v>8.2391261791504036</v>
      </c>
      <c r="CA130" s="56">
        <f t="shared" si="87"/>
        <v>7.9802061169841041</v>
      </c>
      <c r="CB130" s="56">
        <v>8.0960165995417075</v>
      </c>
      <c r="CC130" s="56">
        <v>7.9613189541649492</v>
      </c>
      <c r="CD130" s="56">
        <v>8.0960165995417075</v>
      </c>
      <c r="CE130" s="56">
        <f t="shared" si="88"/>
        <v>8.0163473579277369</v>
      </c>
      <c r="CF130" s="1"/>
      <c r="CG130" s="98">
        <v>-1</v>
      </c>
      <c r="CH130" s="99">
        <v>-1.25</v>
      </c>
      <c r="CI130" s="99">
        <v>0</v>
      </c>
      <c r="CJ130" s="99">
        <v>-0.5</v>
      </c>
      <c r="CK130" s="99">
        <v>2.5</v>
      </c>
      <c r="CL130" s="99">
        <v>2.25</v>
      </c>
      <c r="CM130" s="99">
        <v>-2.7120399999999947</v>
      </c>
      <c r="CN130" s="100">
        <v>-3.7742900000000006</v>
      </c>
      <c r="CO130" s="13"/>
      <c r="CP130" s="101">
        <v>1.0543177469599456</v>
      </c>
      <c r="CQ130" s="102">
        <v>1.0238302313445815</v>
      </c>
      <c r="CR130" s="102">
        <v>1.0158446528249971</v>
      </c>
      <c r="CS130" s="102">
        <v>0.97588513417353218</v>
      </c>
      <c r="CT130" s="102">
        <v>1.053312517389557</v>
      </c>
      <c r="CU130" s="103">
        <v>1.0023353573096683</v>
      </c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</row>
    <row r="131" spans="1:143" ht="12.75" x14ac:dyDescent="0.2">
      <c r="A131" s="3">
        <f t="shared" si="84"/>
        <v>2025</v>
      </c>
      <c r="B131" s="43">
        <v>45717</v>
      </c>
      <c r="C131" s="43">
        <v>45747</v>
      </c>
      <c r="D131" s="44">
        <f t="shared" si="89"/>
        <v>45717</v>
      </c>
      <c r="E131" s="94">
        <v>79.344830000000002</v>
      </c>
      <c r="F131" s="46">
        <v>74.881320000000002</v>
      </c>
      <c r="G131" s="94">
        <v>77.518780000000007</v>
      </c>
      <c r="H131" s="46">
        <v>75.061729999999997</v>
      </c>
      <c r="I131" s="94">
        <v>74.180949999999996</v>
      </c>
      <c r="J131" s="46">
        <v>69.913839999999993</v>
      </c>
      <c r="K131" s="94">
        <v>81.749889999999994</v>
      </c>
      <c r="L131" s="46">
        <v>78.126649999999998</v>
      </c>
      <c r="M131" s="94">
        <v>80.998739999999998</v>
      </c>
      <c r="N131" s="46">
        <v>77.963750000000005</v>
      </c>
      <c r="O131" s="94">
        <f t="shared" si="52"/>
        <v>76.518780000000007</v>
      </c>
      <c r="P131" s="46">
        <f t="shared" si="53"/>
        <v>73.561729999999997</v>
      </c>
      <c r="Q131" s="94">
        <f t="shared" si="54"/>
        <v>77.518780000000007</v>
      </c>
      <c r="R131" s="46">
        <f t="shared" si="55"/>
        <v>74.561729999999997</v>
      </c>
      <c r="S131" s="94">
        <f t="shared" si="56"/>
        <v>79.768780000000007</v>
      </c>
      <c r="T131" s="46">
        <f t="shared" si="57"/>
        <v>77.061729999999997</v>
      </c>
      <c r="U131" s="94">
        <f t="shared" si="58"/>
        <v>76.871800000000007</v>
      </c>
      <c r="V131" s="95">
        <f t="shared" si="59"/>
        <v>73.105649999999997</v>
      </c>
      <c r="W131" s="96">
        <v>7.4866273874977729</v>
      </c>
      <c r="X131" s="96">
        <v>7.5472851323770866</v>
      </c>
      <c r="Y131" s="96">
        <v>7.3232023205796173</v>
      </c>
      <c r="Z131" s="96">
        <v>7.4618853640322254</v>
      </c>
      <c r="AA131" s="96">
        <v>7.2636752979476835</v>
      </c>
      <c r="AB131" s="96">
        <v>7.7250180232727494</v>
      </c>
      <c r="AC131" s="96">
        <v>7.5683716004838608</v>
      </c>
      <c r="AD131" s="96">
        <v>7.3979636409811569</v>
      </c>
      <c r="AE131" s="96">
        <v>7.2977646682391457</v>
      </c>
      <c r="AF131" s="96">
        <f t="shared" si="60"/>
        <v>7.8910258880628854</v>
      </c>
      <c r="AG131" s="96">
        <f t="shared" si="61"/>
        <v>7.650027617236284</v>
      </c>
      <c r="AH131" s="96">
        <f t="shared" si="62"/>
        <v>7.5873554820552656</v>
      </c>
      <c r="AI131" s="96">
        <f t="shared" si="63"/>
        <v>7.8267271371931635</v>
      </c>
      <c r="AJ131" s="96">
        <f t="shared" si="64"/>
        <v>7.5872487973124185</v>
      </c>
      <c r="AK131" s="127"/>
      <c r="AL131" s="13"/>
      <c r="AM131" s="13"/>
      <c r="AN131" s="13"/>
      <c r="AO131" s="13"/>
      <c r="AP131" s="13"/>
      <c r="AQ131" s="13"/>
      <c r="AR131" s="8">
        <f t="shared" si="65"/>
        <v>7.7240162826342722</v>
      </c>
      <c r="AS131" s="8">
        <f t="shared" si="66"/>
        <v>7.5508198607390549</v>
      </c>
      <c r="AT131" s="8">
        <f t="shared" si="67"/>
        <v>8.0167748926849107</v>
      </c>
      <c r="AU131" s="8">
        <f t="shared" si="68"/>
        <v>7.8370143561896501</v>
      </c>
      <c r="AV131" s="8">
        <f t="shared" si="90"/>
        <v>7.7821563480619727</v>
      </c>
      <c r="AW131" s="8"/>
      <c r="AX131" s="8">
        <f t="shared" si="69"/>
        <v>7.59694595037874</v>
      </c>
      <c r="AY131" s="8">
        <f t="shared" si="70"/>
        <v>7.7111276514295888</v>
      </c>
      <c r="AZ131" s="8">
        <f t="shared" si="71"/>
        <v>7.7292943789945712</v>
      </c>
      <c r="BA131" s="8">
        <v>7.5925555426847078</v>
      </c>
      <c r="BB131" s="8">
        <f t="shared" si="72"/>
        <v>7.4648528721669063</v>
      </c>
      <c r="BC131" s="8">
        <v>7.4661209312002654</v>
      </c>
      <c r="BD131" s="8">
        <f t="shared" si="73"/>
        <v>7.5560156343869664</v>
      </c>
      <c r="BE131" s="5"/>
      <c r="BF131" s="60">
        <f t="shared" si="74"/>
        <v>77.425520699999993</v>
      </c>
      <c r="BG131" s="62">
        <f t="shared" si="75"/>
        <v>76.462248500000001</v>
      </c>
      <c r="BH131" s="62">
        <f t="shared" si="76"/>
        <v>72.346092699999986</v>
      </c>
      <c r="BI131" s="62">
        <f t="shared" si="77"/>
        <v>79.693694300000004</v>
      </c>
      <c r="BJ131" s="62">
        <f t="shared" si="78"/>
        <v>76.247248499999998</v>
      </c>
      <c r="BK131" s="62">
        <f t="shared" si="79"/>
        <v>80.191896799999995</v>
      </c>
      <c r="BL131" s="62">
        <f t="shared" si="80"/>
        <v>75.252355499999993</v>
      </c>
      <c r="BM131" s="62">
        <f t="shared" si="81"/>
        <v>75.247248499999998</v>
      </c>
      <c r="BN131" s="63">
        <f t="shared" si="82"/>
        <v>78.604748499999999</v>
      </c>
      <c r="BO131" s="50"/>
      <c r="BP131" s="104"/>
      <c r="BX131" s="53">
        <f t="shared" si="85"/>
        <v>2025</v>
      </c>
      <c r="BY131" s="97">
        <f t="shared" si="83"/>
        <v>45717</v>
      </c>
      <c r="BZ131" s="56">
        <f t="shared" si="86"/>
        <v>7.5681339649960053</v>
      </c>
      <c r="CA131" s="56">
        <f t="shared" si="87"/>
        <v>7.4648528721669063</v>
      </c>
      <c r="CB131" s="56">
        <v>7.5892392161540956</v>
      </c>
      <c r="CC131" s="56">
        <v>7.4628727431612578</v>
      </c>
      <c r="CD131" s="56">
        <v>7.5892392161540956</v>
      </c>
      <c r="CE131" s="56">
        <f t="shared" si="88"/>
        <v>7.5002007737558323</v>
      </c>
      <c r="CF131" s="1"/>
      <c r="CG131" s="98">
        <v>-1</v>
      </c>
      <c r="CH131" s="99">
        <v>-1.5</v>
      </c>
      <c r="CI131" s="99">
        <v>0</v>
      </c>
      <c r="CJ131" s="99">
        <v>-0.5</v>
      </c>
      <c r="CK131" s="99">
        <v>2.25</v>
      </c>
      <c r="CL131" s="99">
        <v>2</v>
      </c>
      <c r="CM131" s="99">
        <v>-2.4730300000000014</v>
      </c>
      <c r="CN131" s="100">
        <v>-1.7756700000000052</v>
      </c>
      <c r="CO131" s="13"/>
      <c r="CP131" s="101">
        <v>1.0575110046717151</v>
      </c>
      <c r="CQ131" s="102">
        <v>1.0252137689103269</v>
      </c>
      <c r="CR131" s="102">
        <v>1.0168148010726392</v>
      </c>
      <c r="CS131" s="102">
        <v>0.97343699930851879</v>
      </c>
      <c r="CT131" s="102">
        <v>1.0579569618099856</v>
      </c>
      <c r="CU131" s="103">
        <v>1.0024942217196828</v>
      </c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</row>
    <row r="132" spans="1:143" ht="12.75" x14ac:dyDescent="0.2">
      <c r="A132" s="3">
        <f t="shared" si="84"/>
        <v>2025</v>
      </c>
      <c r="B132" s="43">
        <v>45748</v>
      </c>
      <c r="C132" s="43">
        <v>45777</v>
      </c>
      <c r="D132" s="44">
        <f t="shared" si="89"/>
        <v>45748</v>
      </c>
      <c r="E132" s="94">
        <v>78.170630000000003</v>
      </c>
      <c r="F132" s="46">
        <v>72.982320000000001</v>
      </c>
      <c r="G132" s="94">
        <v>78.622609999999995</v>
      </c>
      <c r="H132" s="46">
        <v>75.293009999999995</v>
      </c>
      <c r="I132" s="94">
        <v>73.058430000000001</v>
      </c>
      <c r="J132" s="46">
        <v>68.098399999999998</v>
      </c>
      <c r="K132" s="94">
        <v>85.3386</v>
      </c>
      <c r="L132" s="46">
        <v>79.383110000000002</v>
      </c>
      <c r="M132" s="94">
        <v>82.453609999999998</v>
      </c>
      <c r="N132" s="46">
        <v>78.554730000000006</v>
      </c>
      <c r="O132" s="94">
        <f t="shared" si="52"/>
        <v>77.372609999999995</v>
      </c>
      <c r="P132" s="46">
        <f t="shared" si="53"/>
        <v>74.293009999999995</v>
      </c>
      <c r="Q132" s="94">
        <f t="shared" si="54"/>
        <v>75.622609999999995</v>
      </c>
      <c r="R132" s="46">
        <f t="shared" si="55"/>
        <v>74.543009999999995</v>
      </c>
      <c r="S132" s="94">
        <f t="shared" si="56"/>
        <v>80.872609999999995</v>
      </c>
      <c r="T132" s="46">
        <f t="shared" si="57"/>
        <v>73.293009999999995</v>
      </c>
      <c r="U132" s="94">
        <f t="shared" si="58"/>
        <v>78.336039999999997</v>
      </c>
      <c r="V132" s="95">
        <f t="shared" si="59"/>
        <v>77.657260000000008</v>
      </c>
      <c r="W132" s="96">
        <v>7.4131315015065615</v>
      </c>
      <c r="X132" s="96">
        <v>7.5199723156837353</v>
      </c>
      <c r="Y132" s="96">
        <v>7.1867947913958217</v>
      </c>
      <c r="Z132" s="96">
        <v>7.3226802214944691</v>
      </c>
      <c r="AA132" s="96">
        <v>6.8759144223966553</v>
      </c>
      <c r="AB132" s="96">
        <v>7.5703060133436528</v>
      </c>
      <c r="AC132" s="96">
        <v>7.4178990886153509</v>
      </c>
      <c r="AD132" s="96">
        <v>7.1819082959652967</v>
      </c>
      <c r="AE132" s="96">
        <v>7.0922744581434349</v>
      </c>
      <c r="AF132" s="96">
        <f t="shared" si="60"/>
        <v>7.7371026937280174</v>
      </c>
      <c r="AG132" s="96">
        <f t="shared" si="61"/>
        <v>7.5034001334675562</v>
      </c>
      <c r="AH132" s="96">
        <f t="shared" si="62"/>
        <v>7.4456352033870212</v>
      </c>
      <c r="AI132" s="96">
        <f t="shared" si="63"/>
        <v>7.5565585552540169</v>
      </c>
      <c r="AJ132" s="96">
        <f t="shared" si="64"/>
        <v>7.4367763914891825</v>
      </c>
      <c r="AK132" s="127"/>
      <c r="AL132" s="13"/>
      <c r="AM132" s="13"/>
      <c r="AN132" s="13"/>
      <c r="AO132" s="13"/>
      <c r="AP132" s="13"/>
      <c r="AQ132" s="13"/>
      <c r="AR132" s="8">
        <f t="shared" si="65"/>
        <v>7.5710815211051434</v>
      </c>
      <c r="AS132" s="8">
        <f t="shared" si="66"/>
        <v>7.3312291045485276</v>
      </c>
      <c r="AT132" s="8">
        <f t="shared" si="67"/>
        <v>7.8580439299986073</v>
      </c>
      <c r="AU132" s="8">
        <f t="shared" si="68"/>
        <v>7.6091011481091115</v>
      </c>
      <c r="AV132" s="8">
        <f t="shared" si="90"/>
        <v>7.5923639259403473</v>
      </c>
      <c r="AW132" s="8"/>
      <c r="AX132" s="8">
        <f t="shared" si="69"/>
        <v>7.455304576205199</v>
      </c>
      <c r="AY132" s="8">
        <f t="shared" si="70"/>
        <v>7.5584411858095892</v>
      </c>
      <c r="AZ132" s="8">
        <f t="shared" si="71"/>
        <v>7.5745290121576039</v>
      </c>
      <c r="BA132" s="8">
        <v>7.4505090993060659</v>
      </c>
      <c r="BB132" s="8">
        <f t="shared" si="72"/>
        <v>7.0675161823923105</v>
      </c>
      <c r="BC132" s="8">
        <v>7.3264099168372274</v>
      </c>
      <c r="BD132" s="8">
        <f t="shared" si="73"/>
        <v>7.4161812370612443</v>
      </c>
      <c r="BE132" s="5"/>
      <c r="BF132" s="60">
        <f t="shared" si="74"/>
        <v>75.9396567</v>
      </c>
      <c r="BG132" s="62">
        <f t="shared" si="75"/>
        <v>77.190881999999988</v>
      </c>
      <c r="BH132" s="62">
        <f t="shared" si="76"/>
        <v>70.925617099999997</v>
      </c>
      <c r="BI132" s="62">
        <f t="shared" si="77"/>
        <v>80.777091599999991</v>
      </c>
      <c r="BJ132" s="62">
        <f t="shared" si="78"/>
        <v>75.158381999999989</v>
      </c>
      <c r="BK132" s="62">
        <f t="shared" si="79"/>
        <v>82.777739299999993</v>
      </c>
      <c r="BL132" s="62">
        <f t="shared" si="80"/>
        <v>78.044164599999988</v>
      </c>
      <c r="BM132" s="62">
        <f t="shared" si="81"/>
        <v>76.048381999999989</v>
      </c>
      <c r="BN132" s="63">
        <f t="shared" si="82"/>
        <v>77.613381999999987</v>
      </c>
      <c r="BO132" s="50"/>
      <c r="BP132" s="104"/>
      <c r="BX132" s="53">
        <f t="shared" si="85"/>
        <v>2025</v>
      </c>
      <c r="BY132" s="97">
        <f t="shared" si="83"/>
        <v>45748</v>
      </c>
      <c r="BZ132" s="56">
        <f t="shared" si="86"/>
        <v>7.4277825613703277</v>
      </c>
      <c r="CA132" s="56">
        <f t="shared" si="87"/>
        <v>7.0675161823923105</v>
      </c>
      <c r="CB132" s="56">
        <v>7.4471927727754528</v>
      </c>
      <c r="CC132" s="56">
        <v>7.3231614738553006</v>
      </c>
      <c r="CD132" s="56">
        <v>7.4471927727754528</v>
      </c>
      <c r="CE132" s="56">
        <f t="shared" si="88"/>
        <v>7.1022524203578143</v>
      </c>
      <c r="CF132" s="1"/>
      <c r="CG132" s="98">
        <v>-1.25</v>
      </c>
      <c r="CH132" s="99">
        <v>-1</v>
      </c>
      <c r="CI132" s="99">
        <v>-3</v>
      </c>
      <c r="CJ132" s="99">
        <v>-0.75</v>
      </c>
      <c r="CK132" s="99">
        <v>2.25</v>
      </c>
      <c r="CL132" s="99">
        <v>-2</v>
      </c>
      <c r="CM132" s="99">
        <v>0.16541000000000139</v>
      </c>
      <c r="CN132" s="100">
        <v>4.6749399999999994</v>
      </c>
      <c r="CO132" s="13"/>
      <c r="CP132" s="101">
        <v>1.056594369779672</v>
      </c>
      <c r="CQ132" s="102">
        <v>1.0246794761626508</v>
      </c>
      <c r="CR132" s="102">
        <v>1.0167909806482658</v>
      </c>
      <c r="CS132" s="102">
        <v>0.93898876018286181</v>
      </c>
      <c r="CT132" s="102">
        <v>1.0521658372467932</v>
      </c>
      <c r="CU132" s="103">
        <v>1.0025448314473304</v>
      </c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</row>
    <row r="133" spans="1:143" ht="12.75" x14ac:dyDescent="0.2">
      <c r="A133" s="3">
        <f t="shared" si="84"/>
        <v>2025</v>
      </c>
      <c r="B133" s="43">
        <v>45778</v>
      </c>
      <c r="C133" s="43">
        <v>45808</v>
      </c>
      <c r="D133" s="44">
        <f t="shared" si="89"/>
        <v>45778</v>
      </c>
      <c r="E133" s="94">
        <v>71.359979999999993</v>
      </c>
      <c r="F133" s="46">
        <v>65.888149999999996</v>
      </c>
      <c r="G133" s="94">
        <v>77.029079999999993</v>
      </c>
      <c r="H133" s="46">
        <v>74.683409999999995</v>
      </c>
      <c r="I133" s="94">
        <v>66.547449999999998</v>
      </c>
      <c r="J133" s="46">
        <v>61.316369999999999</v>
      </c>
      <c r="K133" s="94">
        <v>79.478149999999999</v>
      </c>
      <c r="L133" s="46">
        <v>76.074169999999995</v>
      </c>
      <c r="M133" s="94">
        <v>79.682490000000001</v>
      </c>
      <c r="N133" s="46">
        <v>76.698589999999996</v>
      </c>
      <c r="O133" s="94">
        <f t="shared" si="52"/>
        <v>76.029079999999993</v>
      </c>
      <c r="P133" s="46">
        <f t="shared" si="53"/>
        <v>73.183409999999995</v>
      </c>
      <c r="Q133" s="94">
        <f t="shared" si="54"/>
        <v>76.029079999999993</v>
      </c>
      <c r="R133" s="46">
        <f t="shared" si="55"/>
        <v>73.683409999999995</v>
      </c>
      <c r="S133" s="94">
        <f t="shared" si="56"/>
        <v>79.779079999999993</v>
      </c>
      <c r="T133" s="46">
        <f t="shared" si="57"/>
        <v>72.683409999999995</v>
      </c>
      <c r="U133" s="94">
        <f t="shared" si="58"/>
        <v>71.428329999999988</v>
      </c>
      <c r="V133" s="95">
        <f t="shared" si="59"/>
        <v>68.125349999999997</v>
      </c>
      <c r="W133" s="96">
        <v>7.4712778431993483</v>
      </c>
      <c r="X133" s="96">
        <v>7.6033210926516892</v>
      </c>
      <c r="Y133" s="96">
        <v>7.1697059038537363</v>
      </c>
      <c r="Z133" s="96">
        <v>7.1137542149785196</v>
      </c>
      <c r="AA133" s="96">
        <v>6.6669894082847208</v>
      </c>
      <c r="AB133" s="96">
        <v>7.3466005067720213</v>
      </c>
      <c r="AC133" s="96">
        <v>7.1735248158917937</v>
      </c>
      <c r="AD133" s="96">
        <v>7.1498916899228933</v>
      </c>
      <c r="AE133" s="96">
        <v>7.0712831059162733</v>
      </c>
      <c r="AF133" s="96">
        <f t="shared" si="60"/>
        <v>7.5291825605830924</v>
      </c>
      <c r="AG133" s="96">
        <f t="shared" si="61"/>
        <v>7.2949771224824831</v>
      </c>
      <c r="AH133" s="96">
        <f t="shared" si="62"/>
        <v>7.236834772991628</v>
      </c>
      <c r="AI133" s="96">
        <f t="shared" si="63"/>
        <v>7.526433607023721</v>
      </c>
      <c r="AJ133" s="96">
        <f t="shared" si="64"/>
        <v>7.1924021815938639</v>
      </c>
      <c r="AK133" s="127"/>
      <c r="AL133" s="13"/>
      <c r="AM133" s="13"/>
      <c r="AN133" s="13"/>
      <c r="AO133" s="13"/>
      <c r="AP133" s="13"/>
      <c r="AQ133" s="13"/>
      <c r="AR133" s="8">
        <f t="shared" si="65"/>
        <v>7.3227084418048509</v>
      </c>
      <c r="AS133" s="8">
        <f t="shared" si="66"/>
        <v>7.2986885963237045</v>
      </c>
      <c r="AT133" s="8">
        <f t="shared" si="67"/>
        <v>7.6002575537130035</v>
      </c>
      <c r="AU133" s="8">
        <f t="shared" si="68"/>
        <v>7.5753273602195348</v>
      </c>
      <c r="AV133" s="8">
        <f t="shared" si="90"/>
        <v>7.4492454880152739</v>
      </c>
      <c r="AW133" s="8"/>
      <c r="AX133" s="8">
        <f t="shared" si="69"/>
        <v>7.2427221519927958</v>
      </c>
      <c r="AY133" s="8">
        <f t="shared" si="70"/>
        <v>7.3104713504736614</v>
      </c>
      <c r="AZ133" s="8">
        <f t="shared" si="71"/>
        <v>7.3507463542768408</v>
      </c>
      <c r="BA133" s="8">
        <v>7.2373193537898777</v>
      </c>
      <c r="BB133" s="8">
        <f t="shared" si="72"/>
        <v>6.8534317330512566</v>
      </c>
      <c r="BC133" s="8">
        <v>7.1167252891238189</v>
      </c>
      <c r="BD133" s="8">
        <f t="shared" si="73"/>
        <v>7.2063108136398988</v>
      </c>
      <c r="BE133" s="5"/>
      <c r="BF133" s="60">
        <f t="shared" si="74"/>
        <v>69.007093099999992</v>
      </c>
      <c r="BG133" s="62">
        <f t="shared" si="75"/>
        <v>76.02044189999998</v>
      </c>
      <c r="BH133" s="62">
        <f t="shared" si="76"/>
        <v>64.298085599999993</v>
      </c>
      <c r="BI133" s="62">
        <f t="shared" si="77"/>
        <v>78.399412999999996</v>
      </c>
      <c r="BJ133" s="62">
        <f t="shared" si="78"/>
        <v>75.02044189999998</v>
      </c>
      <c r="BK133" s="62">
        <f t="shared" si="79"/>
        <v>78.014438599999991</v>
      </c>
      <c r="BL133" s="62">
        <f t="shared" si="80"/>
        <v>70.008048599999995</v>
      </c>
      <c r="BM133" s="62">
        <f t="shared" si="81"/>
        <v>74.805441899999991</v>
      </c>
      <c r="BN133" s="63">
        <f t="shared" si="82"/>
        <v>76.72794189999999</v>
      </c>
      <c r="BO133" s="50"/>
      <c r="BP133" s="104"/>
      <c r="BX133" s="53">
        <f t="shared" si="85"/>
        <v>2025</v>
      </c>
      <c r="BY133" s="97">
        <f t="shared" si="83"/>
        <v>45778</v>
      </c>
      <c r="BZ133" s="56">
        <f t="shared" si="86"/>
        <v>7.4101995924001818</v>
      </c>
      <c r="CA133" s="56">
        <f t="shared" si="87"/>
        <v>6.8534317330512566</v>
      </c>
      <c r="CB133" s="56">
        <v>7.2340030272592655</v>
      </c>
      <c r="CC133" s="56">
        <v>7.1134764635119936</v>
      </c>
      <c r="CD133" s="56">
        <v>7.2340030272592655</v>
      </c>
      <c r="CE133" s="56">
        <f t="shared" si="88"/>
        <v>6.887838407517159</v>
      </c>
      <c r="CF133" s="1"/>
      <c r="CG133" s="98">
        <v>-1</v>
      </c>
      <c r="CH133" s="99">
        <v>-1.5</v>
      </c>
      <c r="CI133" s="99">
        <v>-1</v>
      </c>
      <c r="CJ133" s="99">
        <v>-1</v>
      </c>
      <c r="CK133" s="99">
        <v>2.75</v>
      </c>
      <c r="CL133" s="99">
        <v>-2</v>
      </c>
      <c r="CM133" s="99">
        <v>6.8349999999995248E-2</v>
      </c>
      <c r="CN133" s="100">
        <v>2.2372000000000014</v>
      </c>
      <c r="CO133" s="13"/>
      <c r="CP133" s="101">
        <v>1.0583979053886707</v>
      </c>
      <c r="CQ133" s="102">
        <v>1.0254750026536461</v>
      </c>
      <c r="CR133" s="102">
        <v>1.0173017726356013</v>
      </c>
      <c r="CS133" s="102">
        <v>0.93719704206913645</v>
      </c>
      <c r="CT133" s="102">
        <v>1.0526640029570697</v>
      </c>
      <c r="CU133" s="103">
        <v>1.0026315327801265</v>
      </c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</row>
    <row r="134" spans="1:143" ht="12.75" x14ac:dyDescent="0.2">
      <c r="A134" s="3">
        <f t="shared" si="84"/>
        <v>2025</v>
      </c>
      <c r="B134" s="43">
        <v>45809</v>
      </c>
      <c r="C134" s="43">
        <v>45838</v>
      </c>
      <c r="D134" s="44">
        <f t="shared" si="89"/>
        <v>45809</v>
      </c>
      <c r="E134" s="94">
        <v>80.477710000000002</v>
      </c>
      <c r="F134" s="46">
        <v>69.372730000000004</v>
      </c>
      <c r="G134" s="94">
        <v>86.672489999999996</v>
      </c>
      <c r="H134" s="46">
        <v>77.068370000000002</v>
      </c>
      <c r="I134" s="94">
        <v>75.263999999999996</v>
      </c>
      <c r="J134" s="46">
        <v>64.647639999999996</v>
      </c>
      <c r="K134" s="94">
        <v>87.70411</v>
      </c>
      <c r="L134" s="46">
        <v>78.479789999999994</v>
      </c>
      <c r="M134" s="94">
        <v>86.78143</v>
      </c>
      <c r="N134" s="46">
        <v>77.635769999999994</v>
      </c>
      <c r="O134" s="94">
        <f t="shared" si="52"/>
        <v>86.422489999999996</v>
      </c>
      <c r="P134" s="46">
        <f t="shared" si="53"/>
        <v>76.318370000000002</v>
      </c>
      <c r="Q134" s="94">
        <f t="shared" si="54"/>
        <v>86.672489999999996</v>
      </c>
      <c r="R134" s="46">
        <f t="shared" si="55"/>
        <v>76.318370000000002</v>
      </c>
      <c r="S134" s="94">
        <f t="shared" si="56"/>
        <v>89.672489999999996</v>
      </c>
      <c r="T134" s="46">
        <f t="shared" si="57"/>
        <v>75.068370000000002</v>
      </c>
      <c r="U134" s="94">
        <f t="shared" si="58"/>
        <v>83.346370000000007</v>
      </c>
      <c r="V134" s="95">
        <f t="shared" si="59"/>
        <v>74.710579999999993</v>
      </c>
      <c r="W134" s="96">
        <v>7.60047259333854</v>
      </c>
      <c r="X134" s="96">
        <v>7.6760826045526276</v>
      </c>
      <c r="Y134" s="96">
        <v>7.2366975521994688</v>
      </c>
      <c r="Z134" s="96">
        <v>7.1348563850240394</v>
      </c>
      <c r="AA134" s="96">
        <v>6.6880941144692123</v>
      </c>
      <c r="AB134" s="96">
        <v>7.3692358194720162</v>
      </c>
      <c r="AC134" s="96">
        <v>7.2190913912077157</v>
      </c>
      <c r="AD134" s="96">
        <v>6.9772462168279512</v>
      </c>
      <c r="AE134" s="96">
        <v>6.9817904835149092</v>
      </c>
      <c r="AF134" s="96">
        <f t="shared" si="60"/>
        <v>7.5515408576457377</v>
      </c>
      <c r="AG134" s="96">
        <f t="shared" si="61"/>
        <v>7.31670750641889</v>
      </c>
      <c r="AH134" s="96">
        <f t="shared" si="62"/>
        <v>7.2581879414025554</v>
      </c>
      <c r="AI134" s="96">
        <f t="shared" si="63"/>
        <v>7.3560476870608458</v>
      </c>
      <c r="AJ134" s="96">
        <f t="shared" si="64"/>
        <v>7.2379687809655939</v>
      </c>
      <c r="AK134" s="127"/>
      <c r="AL134" s="13"/>
      <c r="AM134" s="13"/>
      <c r="AN134" s="13"/>
      <c r="AO134" s="13"/>
      <c r="AP134" s="13"/>
      <c r="AQ134" s="13"/>
      <c r="AR134" s="8">
        <f t="shared" si="65"/>
        <v>7.3690206435691792</v>
      </c>
      <c r="AS134" s="8">
        <f t="shared" si="66"/>
        <v>7.123218047390945</v>
      </c>
      <c r="AT134" s="8">
        <f t="shared" si="67"/>
        <v>7.6483249799585016</v>
      </c>
      <c r="AU134" s="8">
        <f t="shared" si="68"/>
        <v>7.3932065076631588</v>
      </c>
      <c r="AV134" s="8">
        <f t="shared" si="90"/>
        <v>7.3834425446454466</v>
      </c>
      <c r="AW134" s="8"/>
      <c r="AX134" s="8">
        <f t="shared" si="69"/>
        <v>7.2641936314855924</v>
      </c>
      <c r="AY134" s="8">
        <f t="shared" si="70"/>
        <v>7.3567083624634346</v>
      </c>
      <c r="AZ134" s="8">
        <f t="shared" si="71"/>
        <v>7.373389473418591</v>
      </c>
      <c r="BA134" s="8">
        <v>7.2588523261639466</v>
      </c>
      <c r="BB134" s="8">
        <f t="shared" si="72"/>
        <v>6.8750576231880443</v>
      </c>
      <c r="BC134" s="8">
        <v>7.1379042313139669</v>
      </c>
      <c r="BD134" s="8">
        <f t="shared" si="73"/>
        <v>7.2275083727011946</v>
      </c>
      <c r="BE134" s="5"/>
      <c r="BF134" s="60">
        <f t="shared" si="74"/>
        <v>75.702568600000006</v>
      </c>
      <c r="BG134" s="62">
        <f t="shared" si="75"/>
        <v>82.542718399999984</v>
      </c>
      <c r="BH134" s="62">
        <f t="shared" si="76"/>
        <v>70.698965199999989</v>
      </c>
      <c r="BI134" s="62">
        <f t="shared" si="77"/>
        <v>82.848796199999981</v>
      </c>
      <c r="BJ134" s="62">
        <f t="shared" si="78"/>
        <v>82.220218399999993</v>
      </c>
      <c r="BK134" s="62">
        <f t="shared" si="79"/>
        <v>83.737652400000002</v>
      </c>
      <c r="BL134" s="62">
        <f t="shared" si="80"/>
        <v>79.6329803</v>
      </c>
      <c r="BM134" s="62">
        <f t="shared" si="81"/>
        <v>82.077718399999995</v>
      </c>
      <c r="BN134" s="63">
        <f t="shared" si="82"/>
        <v>83.392718399999993</v>
      </c>
      <c r="BO134" s="50"/>
      <c r="BP134" s="104"/>
      <c r="BX134" s="53">
        <f t="shared" si="85"/>
        <v>2025</v>
      </c>
      <c r="BY134" s="97">
        <f t="shared" si="83"/>
        <v>45809</v>
      </c>
      <c r="BZ134" s="56">
        <f t="shared" si="86"/>
        <v>7.4791281327291586</v>
      </c>
      <c r="CA134" s="56">
        <f t="shared" si="87"/>
        <v>6.8750576231880443</v>
      </c>
      <c r="CB134" s="56">
        <v>7.2555359996333344</v>
      </c>
      <c r="CC134" s="56">
        <v>7.1346554443492121</v>
      </c>
      <c r="CD134" s="56">
        <v>7.2555359996333344</v>
      </c>
      <c r="CE134" s="56">
        <f t="shared" si="88"/>
        <v>6.9094975887409804</v>
      </c>
      <c r="CF134" s="1"/>
      <c r="CG134" s="98">
        <v>-0.25</v>
      </c>
      <c r="CH134" s="99">
        <v>-0.75</v>
      </c>
      <c r="CI134" s="99">
        <v>0</v>
      </c>
      <c r="CJ134" s="99">
        <v>-0.75</v>
      </c>
      <c r="CK134" s="99">
        <v>3</v>
      </c>
      <c r="CL134" s="99">
        <v>-2</v>
      </c>
      <c r="CM134" s="99">
        <v>2.8686600000000055</v>
      </c>
      <c r="CN134" s="100">
        <v>5.337849999999996</v>
      </c>
      <c r="CO134" s="13"/>
      <c r="CP134" s="101">
        <v>1.0584012417539774</v>
      </c>
      <c r="CQ134" s="102">
        <v>1.0254877059300807</v>
      </c>
      <c r="CR134" s="102">
        <v>1.0172857798003316</v>
      </c>
      <c r="CS134" s="102">
        <v>0.93738314460083949</v>
      </c>
      <c r="CT134" s="102">
        <v>1.0542909707442012</v>
      </c>
      <c r="CU134" s="103">
        <v>1.0026149259975943</v>
      </c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</row>
    <row r="135" spans="1:143" ht="12.75" x14ac:dyDescent="0.2">
      <c r="A135" s="3">
        <f t="shared" si="84"/>
        <v>2025</v>
      </c>
      <c r="B135" s="43">
        <v>45839</v>
      </c>
      <c r="C135" s="43">
        <v>45869</v>
      </c>
      <c r="D135" s="44">
        <f t="shared" si="89"/>
        <v>45839</v>
      </c>
      <c r="E135" s="94">
        <v>107.461</v>
      </c>
      <c r="F135" s="46">
        <v>79.074020000000004</v>
      </c>
      <c r="G135" s="94">
        <v>109.06270000000001</v>
      </c>
      <c r="H135" s="46">
        <v>82.398399999999995</v>
      </c>
      <c r="I135" s="94">
        <v>101.06010000000001</v>
      </c>
      <c r="J135" s="46">
        <v>73.922070000000005</v>
      </c>
      <c r="K135" s="94">
        <v>112.6493</v>
      </c>
      <c r="L135" s="46">
        <v>84.42841</v>
      </c>
      <c r="M135" s="94">
        <v>111.21380000000001</v>
      </c>
      <c r="N135" s="46">
        <v>83.537379999999999</v>
      </c>
      <c r="O135" s="94">
        <f t="shared" si="52"/>
        <v>113.56270000000001</v>
      </c>
      <c r="P135" s="46">
        <f t="shared" si="53"/>
        <v>81.398399999999995</v>
      </c>
      <c r="Q135" s="94">
        <f t="shared" si="54"/>
        <v>114.06270000000001</v>
      </c>
      <c r="R135" s="46">
        <f t="shared" si="55"/>
        <v>82.398399999999995</v>
      </c>
      <c r="S135" s="94">
        <f t="shared" si="56"/>
        <v>113.31270000000001</v>
      </c>
      <c r="T135" s="46">
        <f t="shared" si="57"/>
        <v>84.898399999999995</v>
      </c>
      <c r="U135" s="94">
        <f t="shared" si="58"/>
        <v>107.53341999999999</v>
      </c>
      <c r="V135" s="95">
        <f t="shared" si="59"/>
        <v>81.903770000000009</v>
      </c>
      <c r="W135" s="96">
        <v>7.6741480665209787</v>
      </c>
      <c r="X135" s="96">
        <v>7.9088201870256229</v>
      </c>
      <c r="Y135" s="96">
        <v>7.3282835234481558</v>
      </c>
      <c r="Z135" s="96">
        <v>7.1945500874642843</v>
      </c>
      <c r="AA135" s="96">
        <v>6.7477852398135312</v>
      </c>
      <c r="AB135" s="96">
        <v>7.4343075383657595</v>
      </c>
      <c r="AC135" s="96">
        <v>7.2592427006115656</v>
      </c>
      <c r="AD135" s="96">
        <v>7.093057695949498</v>
      </c>
      <c r="AE135" s="96">
        <v>7.0132664048403486</v>
      </c>
      <c r="AF135" s="96">
        <f t="shared" si="60"/>
        <v>7.6129988532216784</v>
      </c>
      <c r="AG135" s="96">
        <f t="shared" si="61"/>
        <v>7.3772832026160842</v>
      </c>
      <c r="AH135" s="96">
        <f t="shared" si="62"/>
        <v>7.3181340537721828</v>
      </c>
      <c r="AI135" s="96">
        <f t="shared" si="63"/>
        <v>7.4748812126719493</v>
      </c>
      <c r="AJ135" s="96">
        <f t="shared" si="64"/>
        <v>7.2781201043959642</v>
      </c>
      <c r="AK135" s="127"/>
      <c r="AL135" s="13"/>
      <c r="AM135" s="13"/>
      <c r="AN135" s="13"/>
      <c r="AO135" s="13"/>
      <c r="AP135" s="13"/>
      <c r="AQ135" s="13"/>
      <c r="AR135" s="8">
        <f t="shared" si="65"/>
        <v>7.4098289669799424</v>
      </c>
      <c r="AS135" s="8">
        <f t="shared" si="66"/>
        <v>7.2409246020423801</v>
      </c>
      <c r="AT135" s="8">
        <f t="shared" si="67"/>
        <v>7.6906799318075008</v>
      </c>
      <c r="AU135" s="8">
        <f t="shared" si="68"/>
        <v>7.5153741204903559</v>
      </c>
      <c r="AV135" s="8">
        <f t="shared" si="90"/>
        <v>7.4642019053300448</v>
      </c>
      <c r="AW135" s="8"/>
      <c r="AX135" s="8">
        <f t="shared" si="69"/>
        <v>7.3249320344569444</v>
      </c>
      <c r="AY135" s="8">
        <f t="shared" si="70"/>
        <v>7.3974504318737342</v>
      </c>
      <c r="AZ135" s="8">
        <f t="shared" si="71"/>
        <v>7.4384836341751965</v>
      </c>
      <c r="BA135" s="8">
        <v>7.319764119277969</v>
      </c>
      <c r="BB135" s="8">
        <f t="shared" si="72"/>
        <v>6.9362228300169395</v>
      </c>
      <c r="BC135" s="8">
        <v>7.197814555009626</v>
      </c>
      <c r="BD135" s="8">
        <f t="shared" si="73"/>
        <v>7.2874719110640722</v>
      </c>
      <c r="BE135" s="5"/>
      <c r="BF135" s="60">
        <f t="shared" si="74"/>
        <v>95.254598599999994</v>
      </c>
      <c r="BG135" s="62">
        <f t="shared" si="75"/>
        <v>97.597050999999993</v>
      </c>
      <c r="BH135" s="62">
        <f t="shared" si="76"/>
        <v>89.390747099999999</v>
      </c>
      <c r="BI135" s="62">
        <f t="shared" si="77"/>
        <v>99.312939400000005</v>
      </c>
      <c r="BJ135" s="62">
        <f t="shared" si="78"/>
        <v>100.44705099999999</v>
      </c>
      <c r="BK135" s="62">
        <f t="shared" si="79"/>
        <v>100.51431729999999</v>
      </c>
      <c r="BL135" s="62">
        <f t="shared" si="80"/>
        <v>96.512670499999984</v>
      </c>
      <c r="BM135" s="62">
        <f t="shared" si="81"/>
        <v>99.732050999999998</v>
      </c>
      <c r="BN135" s="63">
        <f t="shared" si="82"/>
        <v>101.094551</v>
      </c>
      <c r="BO135" s="50"/>
      <c r="BP135" s="104"/>
      <c r="BX135" s="53">
        <f t="shared" si="85"/>
        <v>2025</v>
      </c>
      <c r="BY135" s="97">
        <f t="shared" si="83"/>
        <v>45839</v>
      </c>
      <c r="BZ135" s="56">
        <f t="shared" si="86"/>
        <v>7.5733620778353288</v>
      </c>
      <c r="CA135" s="56">
        <f t="shared" si="87"/>
        <v>6.9362228300169395</v>
      </c>
      <c r="CB135" s="56">
        <v>7.3164477927473568</v>
      </c>
      <c r="CC135" s="56">
        <v>7.1945658773684835</v>
      </c>
      <c r="CD135" s="56">
        <v>7.3164477927473568</v>
      </c>
      <c r="CE135" s="56">
        <f t="shared" si="88"/>
        <v>6.9707569538316196</v>
      </c>
      <c r="CF135" s="1"/>
      <c r="CG135" s="98">
        <v>4.5</v>
      </c>
      <c r="CH135" s="99">
        <v>-1</v>
      </c>
      <c r="CI135" s="99">
        <v>5</v>
      </c>
      <c r="CJ135" s="99">
        <v>0</v>
      </c>
      <c r="CK135" s="99">
        <v>4.25</v>
      </c>
      <c r="CL135" s="99">
        <v>2.5</v>
      </c>
      <c r="CM135" s="99">
        <v>7.2419999999993934E-2</v>
      </c>
      <c r="CN135" s="100">
        <v>2.8297499999999971</v>
      </c>
      <c r="CO135" s="13"/>
      <c r="CP135" s="101">
        <v>1.0581619087601455</v>
      </c>
      <c r="CQ135" s="102">
        <v>1.0253988245172123</v>
      </c>
      <c r="CR135" s="102">
        <v>1.0171774419255528</v>
      </c>
      <c r="CS135" s="102">
        <v>0.93790232297788967</v>
      </c>
      <c r="CT135" s="102">
        <v>1.0538305950817928</v>
      </c>
      <c r="CU135" s="103">
        <v>1.0026004646163447</v>
      </c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</row>
    <row r="136" spans="1:143" ht="12.75" x14ac:dyDescent="0.2">
      <c r="A136" s="3">
        <f t="shared" si="84"/>
        <v>2025</v>
      </c>
      <c r="B136" s="43">
        <v>45870</v>
      </c>
      <c r="C136" s="43">
        <v>45900</v>
      </c>
      <c r="D136" s="44">
        <f t="shared" si="89"/>
        <v>45870</v>
      </c>
      <c r="E136" s="94">
        <v>113.7269</v>
      </c>
      <c r="F136" s="46">
        <v>84.499690000000001</v>
      </c>
      <c r="G136" s="94">
        <v>112.5677</v>
      </c>
      <c r="H136" s="46">
        <v>84.916089999999997</v>
      </c>
      <c r="I136" s="94">
        <v>107.0519</v>
      </c>
      <c r="J136" s="46">
        <v>79.139290000000003</v>
      </c>
      <c r="K136" s="94">
        <v>117.0052</v>
      </c>
      <c r="L136" s="46">
        <v>87.08981</v>
      </c>
      <c r="M136" s="94">
        <v>115.7526</v>
      </c>
      <c r="N136" s="46">
        <v>86.892480000000006</v>
      </c>
      <c r="O136" s="94">
        <f t="shared" si="52"/>
        <v>116.0677</v>
      </c>
      <c r="P136" s="46">
        <f t="shared" si="53"/>
        <v>83.916089999999997</v>
      </c>
      <c r="Q136" s="94">
        <f t="shared" si="54"/>
        <v>116.8177</v>
      </c>
      <c r="R136" s="46">
        <f t="shared" si="55"/>
        <v>84.916089999999997</v>
      </c>
      <c r="S136" s="94">
        <f t="shared" si="56"/>
        <v>116.3177</v>
      </c>
      <c r="T136" s="46">
        <f t="shared" si="57"/>
        <v>87.416089999999997</v>
      </c>
      <c r="U136" s="94">
        <f t="shared" si="58"/>
        <v>109.35873000000001</v>
      </c>
      <c r="V136" s="95">
        <f t="shared" si="59"/>
        <v>82.997029999999995</v>
      </c>
      <c r="W136" s="96">
        <v>7.7250042691676004</v>
      </c>
      <c r="X136" s="96">
        <v>8.0651905312003862</v>
      </c>
      <c r="Y136" s="96">
        <v>7.4628978144645481</v>
      </c>
      <c r="Z136" s="96">
        <v>7.2345361464519691</v>
      </c>
      <c r="AA136" s="96">
        <v>6.7877733986541671</v>
      </c>
      <c r="AB136" s="96">
        <v>7.4788213575634623</v>
      </c>
      <c r="AC136" s="96">
        <v>7.3017894878223046</v>
      </c>
      <c r="AD136" s="96">
        <v>7.1413631218401683</v>
      </c>
      <c r="AE136" s="96">
        <v>7.051229729797746</v>
      </c>
      <c r="AF136" s="96">
        <f t="shared" si="60"/>
        <v>7.6542414320591998</v>
      </c>
      <c r="AG136" s="96">
        <f t="shared" si="61"/>
        <v>7.4178976460410961</v>
      </c>
      <c r="AH136" s="96">
        <f t="shared" si="62"/>
        <v>7.3583712292218406</v>
      </c>
      <c r="AI136" s="96">
        <f t="shared" si="63"/>
        <v>7.5254508152080914</v>
      </c>
      <c r="AJ136" s="96">
        <f t="shared" si="64"/>
        <v>7.3206669166946474</v>
      </c>
      <c r="AK136" s="127"/>
      <c r="AL136" s="13"/>
      <c r="AM136" s="13"/>
      <c r="AN136" s="13"/>
      <c r="AO136" s="13"/>
      <c r="AP136" s="13"/>
      <c r="AQ136" s="13"/>
      <c r="AR136" s="8">
        <f t="shared" si="65"/>
        <v>7.4530719664826748</v>
      </c>
      <c r="AS136" s="8">
        <f t="shared" si="66"/>
        <v>7.2900204714301937</v>
      </c>
      <c r="AT136" s="8">
        <f t="shared" si="67"/>
        <v>7.7355618335535912</v>
      </c>
      <c r="AU136" s="8">
        <f t="shared" si="68"/>
        <v>7.5663307148834775</v>
      </c>
      <c r="AV136" s="8">
        <f t="shared" si="90"/>
        <v>7.5112462465874845</v>
      </c>
      <c r="AW136" s="8"/>
      <c r="AX136" s="8">
        <f t="shared" si="69"/>
        <v>7.3656178901627696</v>
      </c>
      <c r="AY136" s="8">
        <f t="shared" si="70"/>
        <v>7.4406232245786947</v>
      </c>
      <c r="AZ136" s="8">
        <f t="shared" si="71"/>
        <v>7.4830128052499196</v>
      </c>
      <c r="BA136" s="8">
        <v>7.3605663410017055</v>
      </c>
      <c r="BB136" s="8">
        <f t="shared" si="72"/>
        <v>6.9771985025660079</v>
      </c>
      <c r="BC136" s="8">
        <v>7.2379459349280468</v>
      </c>
      <c r="BD136" s="8">
        <f t="shared" si="73"/>
        <v>7.3276387206950968</v>
      </c>
      <c r="BE136" s="5"/>
      <c r="BF136" s="60">
        <f t="shared" si="74"/>
        <v>101.15919969999999</v>
      </c>
      <c r="BG136" s="62">
        <f t="shared" si="75"/>
        <v>100.67750770000001</v>
      </c>
      <c r="BH136" s="62">
        <f t="shared" si="76"/>
        <v>95.049477699999997</v>
      </c>
      <c r="BI136" s="62">
        <f t="shared" si="77"/>
        <v>103.3427484</v>
      </c>
      <c r="BJ136" s="62">
        <f t="shared" si="78"/>
        <v>103.10000769999999</v>
      </c>
      <c r="BK136" s="62">
        <f t="shared" si="79"/>
        <v>104.14158229999998</v>
      </c>
      <c r="BL136" s="62">
        <f t="shared" si="80"/>
        <v>98.023198999999991</v>
      </c>
      <c r="BM136" s="62">
        <f t="shared" si="81"/>
        <v>102.24250769999999</v>
      </c>
      <c r="BN136" s="63">
        <f t="shared" si="82"/>
        <v>103.89000769999998</v>
      </c>
      <c r="BO136" s="50"/>
      <c r="BP136" s="104"/>
      <c r="BX136" s="53">
        <f t="shared" si="85"/>
        <v>2025</v>
      </c>
      <c r="BY136" s="97">
        <f t="shared" si="83"/>
        <v>45870</v>
      </c>
      <c r="BZ136" s="56">
        <f t="shared" si="86"/>
        <v>7.711868396403486</v>
      </c>
      <c r="CA136" s="56">
        <f t="shared" si="87"/>
        <v>6.9771985025660079</v>
      </c>
      <c r="CB136" s="56">
        <v>7.3572500144710924</v>
      </c>
      <c r="CC136" s="56">
        <v>7.2346973305181468</v>
      </c>
      <c r="CD136" s="56">
        <v>7.3572500144710924</v>
      </c>
      <c r="CE136" s="56">
        <f t="shared" si="88"/>
        <v>7.0117957046943413</v>
      </c>
      <c r="CF136" s="1"/>
      <c r="CG136" s="98">
        <v>3.5</v>
      </c>
      <c r="CH136" s="99">
        <v>-1</v>
      </c>
      <c r="CI136" s="99">
        <v>4.25</v>
      </c>
      <c r="CJ136" s="99">
        <v>0</v>
      </c>
      <c r="CK136" s="99">
        <v>3.75</v>
      </c>
      <c r="CL136" s="99">
        <v>2.5</v>
      </c>
      <c r="CM136" s="99">
        <v>-4.3681699999999921</v>
      </c>
      <c r="CN136" s="100">
        <v>-1.5026599999999988</v>
      </c>
      <c r="CO136" s="13"/>
      <c r="CP136" s="101">
        <v>1.0580141251783042</v>
      </c>
      <c r="CQ136" s="102">
        <v>1.0253453014647045</v>
      </c>
      <c r="CR136" s="102">
        <v>1.0171172111470621</v>
      </c>
      <c r="CS136" s="102">
        <v>0.9382458337682219</v>
      </c>
      <c r="CT136" s="102">
        <v>1.0537835265921827</v>
      </c>
      <c r="CU136" s="103">
        <v>1.0025853154084798</v>
      </c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</row>
    <row r="137" spans="1:143" ht="12.75" x14ac:dyDescent="0.2">
      <c r="A137" s="3">
        <f t="shared" si="84"/>
        <v>2025</v>
      </c>
      <c r="B137" s="43">
        <v>45901</v>
      </c>
      <c r="C137" s="43">
        <v>45930</v>
      </c>
      <c r="D137" s="44">
        <f t="shared" si="89"/>
        <v>45901</v>
      </c>
      <c r="E137" s="94">
        <v>101.73869999999999</v>
      </c>
      <c r="F137" s="46">
        <v>82.646919999999994</v>
      </c>
      <c r="G137" s="94">
        <v>97.929169999999999</v>
      </c>
      <c r="H137" s="46">
        <v>81.090969999999999</v>
      </c>
      <c r="I137" s="94">
        <v>95.763689999999997</v>
      </c>
      <c r="J137" s="46">
        <v>77.561940000000007</v>
      </c>
      <c r="K137" s="94">
        <v>106.3982</v>
      </c>
      <c r="L137" s="46">
        <v>84.942920000000001</v>
      </c>
      <c r="M137" s="94">
        <v>102.1125</v>
      </c>
      <c r="N137" s="46">
        <v>83.767060000000001</v>
      </c>
      <c r="O137" s="94">
        <f t="shared" ref="O137:O200" si="91">G137+CG137</f>
        <v>99.929169999999999</v>
      </c>
      <c r="P137" s="46">
        <f t="shared" ref="P137:P200" si="92">H137+CH137</f>
        <v>78.590969999999999</v>
      </c>
      <c r="Q137" s="94">
        <f t="shared" ref="Q137:Q200" si="93">G137+CI137</f>
        <v>98.929169999999999</v>
      </c>
      <c r="R137" s="46">
        <f t="shared" ref="R137:R200" si="94">H137+CJ137</f>
        <v>78.090969999999999</v>
      </c>
      <c r="S137" s="94">
        <f t="shared" ref="S137:S200" si="95">G137+CK137</f>
        <v>101.17917</v>
      </c>
      <c r="T137" s="46">
        <f t="shared" ref="T137:T200" si="96">H137+CL137</f>
        <v>83.340969999999999</v>
      </c>
      <c r="U137" s="94">
        <f t="shared" ref="U137:U200" si="97">E137+CM137</f>
        <v>96.778500000000008</v>
      </c>
      <c r="V137" s="95">
        <f t="shared" ref="V137:V200" si="98">F137+CN137</f>
        <v>79.555849999999992</v>
      </c>
      <c r="W137" s="96">
        <v>7.6518111355294165</v>
      </c>
      <c r="X137" s="96">
        <v>8.1021211884647499</v>
      </c>
      <c r="Y137" s="96">
        <v>7.5074815749965635</v>
      </c>
      <c r="Z137" s="96">
        <v>7.3224959503433276</v>
      </c>
      <c r="AA137" s="96">
        <v>6.875733715682868</v>
      </c>
      <c r="AB137" s="96">
        <v>7.568391173523894</v>
      </c>
      <c r="AC137" s="96">
        <v>7.3944256675163968</v>
      </c>
      <c r="AD137" s="96">
        <v>7.1852676455706455</v>
      </c>
      <c r="AE137" s="96">
        <v>7.0982849401387202</v>
      </c>
      <c r="AF137" s="96">
        <f t="shared" ref="AF137:AF200" si="99">+$Z137*$CP137</f>
        <v>7.7420749053737428</v>
      </c>
      <c r="AG137" s="96">
        <f t="shared" ref="AG137:AG200" si="100">+$Z137*$CQ137</f>
        <v>7.5057313908125192</v>
      </c>
      <c r="AH137" s="96">
        <f t="shared" ref="AH137:AH200" si="101">+$Z137*$CR137</f>
        <v>7.4463308908801986</v>
      </c>
      <c r="AI137" s="96">
        <f t="shared" ref="AI137:AI200" si="102">+$AD137*$CT137</f>
        <v>7.5691027680680705</v>
      </c>
      <c r="AJ137" s="96">
        <f t="shared" ref="AJ137:AJ200" si="103">+AC137*CU137</f>
        <v>7.4133028030088051</v>
      </c>
      <c r="AK137" s="127"/>
      <c r="AL137" s="13"/>
      <c r="AM137" s="13"/>
      <c r="AN137" s="13"/>
      <c r="AO137" s="13"/>
      <c r="AP137" s="13"/>
      <c r="AQ137" s="13"/>
      <c r="AR137" s="8">
        <f t="shared" ref="AR137:AR200" si="104">AC137*(1/(1-AR$2))+AR$3</f>
        <v>7.5472239938168473</v>
      </c>
      <c r="AS137" s="8">
        <f t="shared" ref="AS137:AS200" si="105">AD137*(1/(1-AS$2))+AS$3</f>
        <v>7.3346434247084513</v>
      </c>
      <c r="AT137" s="8">
        <f t="shared" ref="AT137:AT200" si="106">(AC137+AT$3)*AT$5+((1/(1-AT$2)-1)*AC137+AT$4*AC137)</f>
        <v>7.8332822065295797</v>
      </c>
      <c r="AU137" s="8">
        <f t="shared" ref="AU137:AU200" si="107">(AD137+AU$3)*AU$5+((1/(1-AU$2)-1)*AD137+AU$4*AD137)</f>
        <v>7.6126448704158332</v>
      </c>
      <c r="AV137" s="8">
        <f t="shared" si="90"/>
        <v>7.5819486238676781</v>
      </c>
      <c r="AW137" s="8"/>
      <c r="AX137" s="8">
        <f t="shared" ref="AX137:AX200" si="108">(Z137*(1/(1-$AX$2))+0.00447)</f>
        <v>7.4551170801214166</v>
      </c>
      <c r="AY137" s="8">
        <f t="shared" ref="AY137:AY200" si="109">AC137*(1/(1-AY$2))+AY$3</f>
        <v>7.5346223922033442</v>
      </c>
      <c r="AZ137" s="8">
        <f t="shared" ref="AZ137:AZ200" si="110">AB137*(1/(1-AZ$2))+AZ$3</f>
        <v>7.5726135119499931</v>
      </c>
      <c r="BA137" s="8">
        <v>7.4503212724307897</v>
      </c>
      <c r="BB137" s="8">
        <f t="shared" ref="BB137:BB200" si="111">AA137*(1/(1-BB$2))+BB$3</f>
        <v>7.0673310130985429</v>
      </c>
      <c r="BC137" s="8">
        <v>7.3262251780810486</v>
      </c>
      <c r="BD137" s="8">
        <f t="shared" ref="BD137:BD200" si="112">Z137*(1/(1-BD$2))+BD$3</f>
        <v>7.4159961329415642</v>
      </c>
      <c r="BE137" s="5"/>
      <c r="BF137" s="60">
        <f t="shared" ref="BF137:BF200" si="113">+$E137*$BG$4+$F137*$BG$5</f>
        <v>93.529234599999995</v>
      </c>
      <c r="BG137" s="62">
        <f t="shared" ref="BG137:BG200" si="114">+$G137*$BG$4+$H137*$BG$5</f>
        <v>90.688743999999986</v>
      </c>
      <c r="BH137" s="62">
        <f t="shared" ref="BH137:BH200" si="115">+$I137*$BG$4+$J137*$BG$5</f>
        <v>87.936937499999999</v>
      </c>
      <c r="BI137" s="62">
        <f t="shared" ref="BI137:BI200" si="116">+$M137*$BG$4+$N137*$BG$5</f>
        <v>94.223960799999986</v>
      </c>
      <c r="BJ137" s="62">
        <f t="shared" ref="BJ137:BJ200" si="117">+$Q137*$BG$4+$R137*$BG$5</f>
        <v>89.968743999999987</v>
      </c>
      <c r="BK137" s="62">
        <f t="shared" ref="BK137:BK200" si="118">+$K137*$BG$4+$L137*$BG$5</f>
        <v>97.172429599999987</v>
      </c>
      <c r="BL137" s="62">
        <f t="shared" ref="BL137:BL200" si="119">+$U137*$BG$4+$V137*$BG$5</f>
        <v>89.372760499999998</v>
      </c>
      <c r="BM137" s="62">
        <f t="shared" ref="BM137:BM200" si="120">+$O137*$BG$4+$P137*$BG$5</f>
        <v>90.753743999999998</v>
      </c>
      <c r="BN137" s="63">
        <f t="shared" ref="BN137:BN200" si="121">+$S137*$BG$4+$T137*$BG$5</f>
        <v>93.508743999999993</v>
      </c>
      <c r="BO137" s="50"/>
      <c r="BP137" s="104"/>
      <c r="BX137" s="53">
        <f t="shared" si="85"/>
        <v>2025</v>
      </c>
      <c r="BY137" s="97">
        <f t="shared" ref="BY137:BY200" si="122">+D137</f>
        <v>45901</v>
      </c>
      <c r="BZ137" s="56">
        <f t="shared" si="86"/>
        <v>7.7577411822168578</v>
      </c>
      <c r="CA137" s="56">
        <f t="shared" si="87"/>
        <v>7.0673310130985429</v>
      </c>
      <c r="CB137" s="56">
        <v>7.4470049459001775</v>
      </c>
      <c r="CC137" s="56">
        <v>7.3229767347620127</v>
      </c>
      <c r="CD137" s="56">
        <v>7.4470049459001775</v>
      </c>
      <c r="CE137" s="56">
        <f t="shared" si="88"/>
        <v>7.1020669660127949</v>
      </c>
      <c r="CF137" s="1"/>
      <c r="CG137" s="98">
        <v>2.0000000000000071</v>
      </c>
      <c r="CH137" s="99">
        <v>-2.5</v>
      </c>
      <c r="CI137" s="99">
        <v>1</v>
      </c>
      <c r="CJ137" s="99">
        <v>-3</v>
      </c>
      <c r="CK137" s="99">
        <v>3.2500000000000071</v>
      </c>
      <c r="CL137" s="99">
        <v>2.25</v>
      </c>
      <c r="CM137" s="99">
        <v>-4.9601999999999933</v>
      </c>
      <c r="CN137" s="100">
        <v>-3.091070000000002</v>
      </c>
      <c r="CO137" s="13"/>
      <c r="CP137" s="101">
        <v>1.05729999140672</v>
      </c>
      <c r="CQ137" s="102">
        <v>1.0250236315201513</v>
      </c>
      <c r="CR137" s="102">
        <v>1.016911575148234</v>
      </c>
      <c r="CS137" s="102">
        <v>0.93898771160952132</v>
      </c>
      <c r="CT137" s="102">
        <v>1.0534197390314388</v>
      </c>
      <c r="CU137" s="103">
        <v>1.0025528873155538</v>
      </c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</row>
    <row r="138" spans="1:143" ht="12.75" x14ac:dyDescent="0.2">
      <c r="A138" s="3">
        <f t="shared" si="84"/>
        <v>2025</v>
      </c>
      <c r="B138" s="43">
        <v>45931</v>
      </c>
      <c r="C138" s="43">
        <v>45961</v>
      </c>
      <c r="D138" s="44">
        <f t="shared" si="89"/>
        <v>45931</v>
      </c>
      <c r="E138" s="94">
        <v>94.818960000000004</v>
      </c>
      <c r="F138" s="46">
        <v>80.901820000000001</v>
      </c>
      <c r="G138" s="94">
        <v>84.854320000000001</v>
      </c>
      <c r="H138" s="46">
        <v>78.910899999999998</v>
      </c>
      <c r="I138" s="94">
        <v>89.335009999999997</v>
      </c>
      <c r="J138" s="46">
        <v>75.683660000000003</v>
      </c>
      <c r="K138" s="94">
        <v>96.371759999999995</v>
      </c>
      <c r="L138" s="46">
        <v>85.14958</v>
      </c>
      <c r="M138" s="94">
        <v>91.316140000000004</v>
      </c>
      <c r="N138" s="46">
        <v>82.509699999999995</v>
      </c>
      <c r="O138" s="94">
        <f t="shared" si="91"/>
        <v>85.104320000000001</v>
      </c>
      <c r="P138" s="46">
        <f t="shared" si="92"/>
        <v>77.910899999999998</v>
      </c>
      <c r="Q138" s="94">
        <f t="shared" si="93"/>
        <v>84.354320000000001</v>
      </c>
      <c r="R138" s="46">
        <f t="shared" si="94"/>
        <v>77.910899999999998</v>
      </c>
      <c r="S138" s="94">
        <f t="shared" si="95"/>
        <v>87.854320000000001</v>
      </c>
      <c r="T138" s="46">
        <f t="shared" si="96"/>
        <v>79.910899999999998</v>
      </c>
      <c r="U138" s="94">
        <f t="shared" si="97"/>
        <v>91.43225000000001</v>
      </c>
      <c r="V138" s="95">
        <f t="shared" si="98"/>
        <v>77.890989999999988</v>
      </c>
      <c r="W138" s="96">
        <v>7.6901175650695759</v>
      </c>
      <c r="X138" s="96">
        <v>8.1074190267444468</v>
      </c>
      <c r="Y138" s="96">
        <v>7.6078537627559122</v>
      </c>
      <c r="Z138" s="96">
        <v>7.5831131379942391</v>
      </c>
      <c r="AA138" s="96">
        <v>7.1363517924040991</v>
      </c>
      <c r="AB138" s="96">
        <v>7.9925590264459592</v>
      </c>
      <c r="AC138" s="96">
        <v>7.8411378579759532</v>
      </c>
      <c r="AD138" s="96">
        <v>7.2259789884421899</v>
      </c>
      <c r="AE138" s="96">
        <v>7.1345944531849108</v>
      </c>
      <c r="AF138" s="96">
        <f t="shared" si="99"/>
        <v>8.0042014372462429</v>
      </c>
      <c r="AG138" s="96">
        <f t="shared" si="100"/>
        <v>7.7672291516839227</v>
      </c>
      <c r="AH138" s="96">
        <f t="shared" si="101"/>
        <v>7.7071995286285713</v>
      </c>
      <c r="AI138" s="96">
        <f t="shared" si="102"/>
        <v>7.6127119542627142</v>
      </c>
      <c r="AJ138" s="96">
        <f t="shared" si="103"/>
        <v>7.8600151840552455</v>
      </c>
      <c r="AK138" s="127"/>
      <c r="AL138" s="13"/>
      <c r="AM138" s="13"/>
      <c r="AN138" s="13"/>
      <c r="AO138" s="13"/>
      <c r="AP138" s="13"/>
      <c r="AQ138" s="13"/>
      <c r="AR138" s="8">
        <f t="shared" si="104"/>
        <v>8.0012459375708431</v>
      </c>
      <c r="AS138" s="8">
        <f t="shared" si="105"/>
        <v>7.3760209456674355</v>
      </c>
      <c r="AT138" s="8">
        <f t="shared" si="106"/>
        <v>8.3045115038600787</v>
      </c>
      <c r="AU138" s="8">
        <f t="shared" si="107"/>
        <v>7.6555905923022296</v>
      </c>
      <c r="AV138" s="8">
        <f t="shared" si="90"/>
        <v>7.8343422448501459</v>
      </c>
      <c r="AW138" s="8"/>
      <c r="AX138" s="8">
        <f t="shared" si="108"/>
        <v>7.7202953337344722</v>
      </c>
      <c r="AY138" s="8">
        <f t="shared" si="109"/>
        <v>7.9879072125580439</v>
      </c>
      <c r="AZ138" s="8">
        <f t="shared" si="110"/>
        <v>7.9969276514147802</v>
      </c>
      <c r="BA138" s="8">
        <v>7.7162572293077094</v>
      </c>
      <c r="BB138" s="8">
        <f t="shared" si="111"/>
        <v>7.33438509314899</v>
      </c>
      <c r="BC138" s="8">
        <v>7.5877888005635938</v>
      </c>
      <c r="BD138" s="8">
        <f t="shared" si="112"/>
        <v>7.6777913992910491</v>
      </c>
      <c r="BE138" s="5"/>
      <c r="BF138" s="60">
        <f t="shared" si="113"/>
        <v>88.834589800000003</v>
      </c>
      <c r="BG138" s="62">
        <f t="shared" si="114"/>
        <v>82.298649399999988</v>
      </c>
      <c r="BH138" s="62">
        <f t="shared" si="115"/>
        <v>83.464929499999997</v>
      </c>
      <c r="BI138" s="62">
        <f t="shared" si="116"/>
        <v>87.529370800000009</v>
      </c>
      <c r="BJ138" s="62">
        <f t="shared" si="117"/>
        <v>81.583649399999985</v>
      </c>
      <c r="BK138" s="62">
        <f t="shared" si="118"/>
        <v>91.546222599999993</v>
      </c>
      <c r="BL138" s="62">
        <f t="shared" si="119"/>
        <v>85.609508199999993</v>
      </c>
      <c r="BM138" s="62">
        <f t="shared" si="120"/>
        <v>82.011149399999994</v>
      </c>
      <c r="BN138" s="63">
        <f t="shared" si="121"/>
        <v>84.438649400000003</v>
      </c>
      <c r="BO138" s="50"/>
      <c r="BP138" s="104"/>
      <c r="BX138" s="53">
        <f t="shared" si="85"/>
        <v>2025</v>
      </c>
      <c r="BY138" s="97">
        <f t="shared" si="122"/>
        <v>45931</v>
      </c>
      <c r="BZ138" s="56">
        <f t="shared" si="86"/>
        <v>7.8610153747874394</v>
      </c>
      <c r="CA138" s="56">
        <f t="shared" si="87"/>
        <v>7.33438509314899</v>
      </c>
      <c r="CB138" s="56">
        <v>7.7129409027770963</v>
      </c>
      <c r="CC138" s="56">
        <v>7.5845408345425991</v>
      </c>
      <c r="CD138" s="56">
        <v>7.7129409027770963</v>
      </c>
      <c r="CE138" s="56">
        <f t="shared" si="88"/>
        <v>7.3695321514820389</v>
      </c>
      <c r="CF138" s="1"/>
      <c r="CG138" s="98">
        <v>0.25</v>
      </c>
      <c r="CH138" s="99">
        <v>-1</v>
      </c>
      <c r="CI138" s="99">
        <v>-0.5</v>
      </c>
      <c r="CJ138" s="99">
        <v>-1</v>
      </c>
      <c r="CK138" s="99">
        <v>3</v>
      </c>
      <c r="CL138" s="99">
        <v>1</v>
      </c>
      <c r="CM138" s="99">
        <v>-3.3867100000000008</v>
      </c>
      <c r="CN138" s="100">
        <v>-3.0108300000000057</v>
      </c>
      <c r="CO138" s="13"/>
      <c r="CP138" s="101">
        <v>1.0555297397769516</v>
      </c>
      <c r="CQ138" s="102">
        <v>1.0242797397769516</v>
      </c>
      <c r="CR138" s="102">
        <v>1.0163635156664896</v>
      </c>
      <c r="CS138" s="102">
        <v>0.94108470525756782</v>
      </c>
      <c r="CT138" s="102">
        <v>1.0535198021526351</v>
      </c>
      <c r="CU138" s="103">
        <v>1.0024074727955574</v>
      </c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</row>
    <row r="139" spans="1:143" ht="12.75" x14ac:dyDescent="0.2">
      <c r="A139" s="3">
        <f t="shared" si="84"/>
        <v>2025</v>
      </c>
      <c r="B139" s="43">
        <v>45962</v>
      </c>
      <c r="C139" s="43">
        <v>45991</v>
      </c>
      <c r="D139" s="44">
        <f t="shared" si="89"/>
        <v>45962</v>
      </c>
      <c r="E139" s="94">
        <v>102.807</v>
      </c>
      <c r="F139" s="46">
        <v>86.624600000000001</v>
      </c>
      <c r="G139" s="94">
        <v>85.138630000000006</v>
      </c>
      <c r="H139" s="46">
        <v>82.511979999999994</v>
      </c>
      <c r="I139" s="94">
        <v>96.735950000000003</v>
      </c>
      <c r="J139" s="46">
        <v>81.256180000000001</v>
      </c>
      <c r="K139" s="94">
        <v>101.14660000000001</v>
      </c>
      <c r="L139" s="46">
        <v>90.783000000000001</v>
      </c>
      <c r="M139" s="94">
        <v>95.814139999999995</v>
      </c>
      <c r="N139" s="46">
        <v>87.794150000000002</v>
      </c>
      <c r="O139" s="94">
        <f t="shared" si="91"/>
        <v>84.388630000000006</v>
      </c>
      <c r="P139" s="46">
        <f t="shared" si="92"/>
        <v>81.511979999999994</v>
      </c>
      <c r="Q139" s="94">
        <f t="shared" si="93"/>
        <v>84.638630000000006</v>
      </c>
      <c r="R139" s="46">
        <f t="shared" si="94"/>
        <v>82.011979999999994</v>
      </c>
      <c r="S139" s="94">
        <f t="shared" si="95"/>
        <v>87.888630000000006</v>
      </c>
      <c r="T139" s="46">
        <f t="shared" si="96"/>
        <v>83.011979999999994</v>
      </c>
      <c r="U139" s="94">
        <f t="shared" si="97"/>
        <v>99.202539999999999</v>
      </c>
      <c r="V139" s="95">
        <f t="shared" si="98"/>
        <v>82.824420000000003</v>
      </c>
      <c r="W139" s="96">
        <v>8.074343328589153</v>
      </c>
      <c r="X139" s="96">
        <v>8.5837008565168542</v>
      </c>
      <c r="Y139" s="96">
        <v>8.0162689955983133</v>
      </c>
      <c r="Z139" s="96">
        <v>8.2036259384032828</v>
      </c>
      <c r="AA139" s="96">
        <v>8.0022667278144244</v>
      </c>
      <c r="AB139" s="96">
        <v>8.6124281538955909</v>
      </c>
      <c r="AC139" s="96">
        <v>8.4589126854587366</v>
      </c>
      <c r="AD139" s="96">
        <v>8.2498448502735009</v>
      </c>
      <c r="AE139" s="96">
        <v>7.4436351402748198</v>
      </c>
      <c r="AF139" s="96">
        <f t="shared" si="99"/>
        <v>8.6238374410009033</v>
      </c>
      <c r="AG139" s="96">
        <f t="shared" si="100"/>
        <v>8.3872403685589969</v>
      </c>
      <c r="AH139" s="96">
        <f t="shared" si="101"/>
        <v>8.327587702422047</v>
      </c>
      <c r="AI139" s="96">
        <f t="shared" si="102"/>
        <v>8.6626265433646488</v>
      </c>
      <c r="AJ139" s="96">
        <f t="shared" si="103"/>
        <v>8.4777899733084556</v>
      </c>
      <c r="AK139" s="127"/>
      <c r="AL139" s="13"/>
      <c r="AM139" s="13"/>
      <c r="AN139" s="13"/>
      <c r="AO139" s="13"/>
      <c r="AP139" s="13"/>
      <c r="AQ139" s="13"/>
      <c r="AR139" s="8">
        <f t="shared" si="104"/>
        <v>8.6291296935244812</v>
      </c>
      <c r="AS139" s="8">
        <f t="shared" si="105"/>
        <v>8.4166407869432884</v>
      </c>
      <c r="AT139" s="8">
        <f t="shared" si="106"/>
        <v>8.956191946168353</v>
      </c>
      <c r="AU139" s="8">
        <f t="shared" si="107"/>
        <v>8.7356497465758238</v>
      </c>
      <c r="AV139" s="8">
        <f t="shared" si="90"/>
        <v>8.6844030433029857</v>
      </c>
      <c r="AW139" s="8"/>
      <c r="AX139" s="8">
        <f t="shared" si="108"/>
        <v>8.3516677395230801</v>
      </c>
      <c r="AY139" s="8">
        <f t="shared" si="109"/>
        <v>8.6147715732711685</v>
      </c>
      <c r="AZ139" s="8">
        <f t="shared" si="110"/>
        <v>8.617010558647511</v>
      </c>
      <c r="BA139" s="8">
        <v>8.3494333031425256</v>
      </c>
      <c r="BB139" s="8">
        <f t="shared" si="111"/>
        <v>8.2216839305404505</v>
      </c>
      <c r="BC139" s="8">
        <v>8.2105546329333787</v>
      </c>
      <c r="BD139" s="8">
        <f t="shared" si="112"/>
        <v>8.3011091294859689</v>
      </c>
      <c r="BE139" s="5"/>
      <c r="BF139" s="60">
        <f t="shared" si="113"/>
        <v>95.848568</v>
      </c>
      <c r="BG139" s="62">
        <f t="shared" si="114"/>
        <v>84.009170499999996</v>
      </c>
      <c r="BH139" s="62">
        <f t="shared" si="115"/>
        <v>90.079648899999995</v>
      </c>
      <c r="BI139" s="62">
        <f t="shared" si="116"/>
        <v>92.365544299999996</v>
      </c>
      <c r="BJ139" s="62">
        <f t="shared" si="117"/>
        <v>83.509170499999996</v>
      </c>
      <c r="BK139" s="62">
        <f t="shared" si="118"/>
        <v>96.690252000000001</v>
      </c>
      <c r="BL139" s="62">
        <f t="shared" si="119"/>
        <v>92.15994839999999</v>
      </c>
      <c r="BM139" s="62">
        <f t="shared" si="120"/>
        <v>83.151670499999994</v>
      </c>
      <c r="BN139" s="63">
        <f t="shared" si="121"/>
        <v>85.791670500000009</v>
      </c>
      <c r="BO139" s="50"/>
      <c r="BP139" s="104"/>
      <c r="BX139" s="53">
        <f t="shared" si="85"/>
        <v>2025</v>
      </c>
      <c r="BY139" s="97">
        <f t="shared" si="122"/>
        <v>45962</v>
      </c>
      <c r="BZ139" s="56">
        <f t="shared" si="86"/>
        <v>8.2812388883612655</v>
      </c>
      <c r="CA139" s="56">
        <f t="shared" si="87"/>
        <v>8.2216839305404505</v>
      </c>
      <c r="CB139" s="56">
        <v>8.3461169766119152</v>
      </c>
      <c r="CC139" s="56">
        <v>8.2073078033277227</v>
      </c>
      <c r="CD139" s="56">
        <v>8.3461169766119152</v>
      </c>
      <c r="CE139" s="56">
        <f t="shared" si="88"/>
        <v>8.2581969045714541</v>
      </c>
      <c r="CF139" s="1"/>
      <c r="CG139" s="98">
        <v>-0.75</v>
      </c>
      <c r="CH139" s="99">
        <v>-1</v>
      </c>
      <c r="CI139" s="99">
        <v>-0.5</v>
      </c>
      <c r="CJ139" s="99">
        <v>-0.5</v>
      </c>
      <c r="CK139" s="99">
        <v>2.75</v>
      </c>
      <c r="CL139" s="99">
        <v>0.5</v>
      </c>
      <c r="CM139" s="99">
        <v>-3.6044600000000031</v>
      </c>
      <c r="CN139" s="100">
        <v>-3.8001800000000046</v>
      </c>
      <c r="CO139" s="13"/>
      <c r="CP139" s="101">
        <v>1.0512226551713557</v>
      </c>
      <c r="CQ139" s="102">
        <v>1.022382106587304</v>
      </c>
      <c r="CR139" s="102">
        <v>1.0151106065719633</v>
      </c>
      <c r="CS139" s="102">
        <v>0.97545485226889206</v>
      </c>
      <c r="CT139" s="102">
        <v>1.0500350855783018</v>
      </c>
      <c r="CU139" s="103">
        <v>1.0022316447221604</v>
      </c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</row>
    <row r="140" spans="1:143" ht="12.75" x14ac:dyDescent="0.2">
      <c r="A140" s="3">
        <f t="shared" si="84"/>
        <v>2025</v>
      </c>
      <c r="B140" s="43">
        <v>45992</v>
      </c>
      <c r="C140" s="43">
        <v>46022</v>
      </c>
      <c r="D140" s="44">
        <f t="shared" si="89"/>
        <v>45992</v>
      </c>
      <c r="E140" s="94">
        <v>108.7072</v>
      </c>
      <c r="F140" s="46">
        <v>90.358819999999994</v>
      </c>
      <c r="G140" s="94">
        <v>89.360669999999999</v>
      </c>
      <c r="H140" s="46">
        <v>86.280529999999999</v>
      </c>
      <c r="I140" s="94">
        <v>102.43989999999999</v>
      </c>
      <c r="J140" s="46">
        <v>84.919749999999993</v>
      </c>
      <c r="K140" s="94">
        <v>102.0187</v>
      </c>
      <c r="L140" s="46">
        <v>91.998140000000006</v>
      </c>
      <c r="M140" s="94">
        <v>98.384050000000002</v>
      </c>
      <c r="N140" s="46">
        <v>91.231160000000003</v>
      </c>
      <c r="O140" s="94">
        <f t="shared" si="91"/>
        <v>88.860669999999999</v>
      </c>
      <c r="P140" s="46">
        <f t="shared" si="92"/>
        <v>85.780529999999999</v>
      </c>
      <c r="Q140" s="94">
        <f t="shared" si="93"/>
        <v>88.860669999999999</v>
      </c>
      <c r="R140" s="46">
        <f t="shared" si="94"/>
        <v>85.780529999999999</v>
      </c>
      <c r="S140" s="94">
        <f t="shared" si="95"/>
        <v>91.860669999999999</v>
      </c>
      <c r="T140" s="46">
        <f t="shared" si="96"/>
        <v>87.030529999999999</v>
      </c>
      <c r="U140" s="94">
        <f t="shared" si="97"/>
        <v>103.36089</v>
      </c>
      <c r="V140" s="95">
        <f t="shared" si="98"/>
        <v>87.13682</v>
      </c>
      <c r="W140" s="96">
        <v>8.4237099109518887</v>
      </c>
      <c r="X140" s="96">
        <v>9.0444866144648071</v>
      </c>
      <c r="Y140" s="96">
        <v>8.3656649368005294</v>
      </c>
      <c r="Z140" s="96">
        <v>8.4580341252326896</v>
      </c>
      <c r="AA140" s="96">
        <v>8.2598225470390005</v>
      </c>
      <c r="AB140" s="96">
        <v>8.7562621758398276</v>
      </c>
      <c r="AC140" s="96">
        <v>8.6414511633983935</v>
      </c>
      <c r="AD140" s="96">
        <v>9.1636573226624947</v>
      </c>
      <c r="AE140" s="96">
        <v>7.5266784402395492</v>
      </c>
      <c r="AF140" s="96">
        <f t="shared" si="99"/>
        <v>8.8865486799942861</v>
      </c>
      <c r="AG140" s="96">
        <f t="shared" si="100"/>
        <v>8.6458002678771244</v>
      </c>
      <c r="AH140" s="96">
        <f t="shared" si="101"/>
        <v>8.583379351823746</v>
      </c>
      <c r="AI140" s="96">
        <f t="shared" si="102"/>
        <v>9.5910387724703892</v>
      </c>
      <c r="AJ140" s="96">
        <f t="shared" si="103"/>
        <v>8.6603285780129671</v>
      </c>
      <c r="AK140" s="127"/>
      <c r="AL140" s="13"/>
      <c r="AM140" s="13"/>
      <c r="AN140" s="13"/>
      <c r="AO140" s="13"/>
      <c r="AP140" s="13"/>
      <c r="AQ140" s="13"/>
      <c r="AR140" s="8">
        <f t="shared" si="104"/>
        <v>8.8146551310076173</v>
      </c>
      <c r="AS140" s="8">
        <f t="shared" si="105"/>
        <v>9.3454063854685376</v>
      </c>
      <c r="AT140" s="8">
        <f t="shared" si="106"/>
        <v>9.1487487658217237</v>
      </c>
      <c r="AU140" s="8">
        <f t="shared" si="107"/>
        <v>9.699615401537498</v>
      </c>
      <c r="AV140" s="8">
        <f t="shared" si="90"/>
        <v>9.2521064209588442</v>
      </c>
      <c r="AW140" s="8"/>
      <c r="AX140" s="8">
        <f t="shared" si="108"/>
        <v>8.6105283284825891</v>
      </c>
      <c r="AY140" s="8">
        <f t="shared" si="109"/>
        <v>8.7999958025351521</v>
      </c>
      <c r="AZ140" s="8">
        <f t="shared" si="110"/>
        <v>8.7608941859110825</v>
      </c>
      <c r="BA140" s="8">
        <v>8.6090336745077742</v>
      </c>
      <c r="BB140" s="8">
        <f t="shared" si="111"/>
        <v>8.48560013017625</v>
      </c>
      <c r="BC140" s="8">
        <v>8.46588683520317</v>
      </c>
      <c r="BD140" s="8">
        <f t="shared" si="112"/>
        <v>8.5566673282096328</v>
      </c>
      <c r="BE140" s="5"/>
      <c r="BF140" s="60">
        <f t="shared" si="113"/>
        <v>100.8173966</v>
      </c>
      <c r="BG140" s="62">
        <f t="shared" si="114"/>
        <v>88.036209799999995</v>
      </c>
      <c r="BH140" s="62">
        <f t="shared" si="115"/>
        <v>94.90623549999998</v>
      </c>
      <c r="BI140" s="62">
        <f t="shared" si="116"/>
        <v>95.308307299999996</v>
      </c>
      <c r="BJ140" s="62">
        <f t="shared" si="117"/>
        <v>87.536209799999995</v>
      </c>
      <c r="BK140" s="62">
        <f t="shared" si="118"/>
        <v>97.709859199999983</v>
      </c>
      <c r="BL140" s="62">
        <f t="shared" si="119"/>
        <v>96.384539899999993</v>
      </c>
      <c r="BM140" s="62">
        <f t="shared" si="120"/>
        <v>87.536209799999995</v>
      </c>
      <c r="BN140" s="63">
        <f t="shared" si="121"/>
        <v>89.783709799999997</v>
      </c>
      <c r="BO140" s="50"/>
      <c r="BP140" s="104"/>
      <c r="BX140" s="53">
        <f t="shared" si="85"/>
        <v>2025</v>
      </c>
      <c r="BY140" s="97">
        <f t="shared" si="122"/>
        <v>45992</v>
      </c>
      <c r="BZ140" s="56">
        <f t="shared" si="86"/>
        <v>8.6407367185929935</v>
      </c>
      <c r="CA140" s="56">
        <f t="shared" si="87"/>
        <v>8.48560013017625</v>
      </c>
      <c r="CB140" s="56">
        <v>8.605717347977162</v>
      </c>
      <c r="CC140" s="56">
        <v>8.4626404715245371</v>
      </c>
      <c r="CD140" s="56">
        <v>8.605717347977162</v>
      </c>
      <c r="CE140" s="56">
        <f t="shared" si="88"/>
        <v>8.5225193791451161</v>
      </c>
      <c r="CF140" s="1"/>
      <c r="CG140" s="98">
        <v>-0.5</v>
      </c>
      <c r="CH140" s="99">
        <v>-0.5</v>
      </c>
      <c r="CI140" s="99">
        <v>-0.5</v>
      </c>
      <c r="CJ140" s="99">
        <v>-0.5</v>
      </c>
      <c r="CK140" s="99">
        <v>2.5</v>
      </c>
      <c r="CL140" s="99">
        <v>0.75</v>
      </c>
      <c r="CM140" s="99">
        <v>-5.3463100000000026</v>
      </c>
      <c r="CN140" s="100">
        <v>-3.2220000000000013</v>
      </c>
      <c r="CO140" s="13"/>
      <c r="CP140" s="101">
        <v>1.0506636114748245</v>
      </c>
      <c r="CQ140" s="102">
        <v>1.0221997381264136</v>
      </c>
      <c r="CR140" s="102">
        <v>1.0148196643256755</v>
      </c>
      <c r="CS140" s="102">
        <v>0.97656528984644686</v>
      </c>
      <c r="CT140" s="102">
        <v>1.0466387420174414</v>
      </c>
      <c r="CU140" s="103">
        <v>1.0021845190417242</v>
      </c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</row>
    <row r="141" spans="1:143" ht="12.75" x14ac:dyDescent="0.2">
      <c r="A141" s="3">
        <f t="shared" si="84"/>
        <v>2026</v>
      </c>
      <c r="B141" s="43">
        <v>46023</v>
      </c>
      <c r="C141" s="43">
        <v>46053</v>
      </c>
      <c r="D141" s="44">
        <f t="shared" si="89"/>
        <v>46023</v>
      </c>
      <c r="E141" s="94">
        <v>106.0505</v>
      </c>
      <c r="F141" s="46">
        <v>89.491979999999998</v>
      </c>
      <c r="G141" s="94">
        <v>91.001019999999997</v>
      </c>
      <c r="H141" s="46">
        <v>87.415239999999997</v>
      </c>
      <c r="I141" s="94">
        <v>99.795140000000004</v>
      </c>
      <c r="J141" s="46">
        <v>84.077719999999999</v>
      </c>
      <c r="K141" s="94">
        <v>101.2915</v>
      </c>
      <c r="L141" s="46">
        <v>91.782489999999996</v>
      </c>
      <c r="M141" s="94">
        <v>98.127330000000001</v>
      </c>
      <c r="N141" s="46">
        <v>91.415210000000002</v>
      </c>
      <c r="O141" s="94">
        <f t="shared" si="91"/>
        <v>90.501019999999997</v>
      </c>
      <c r="P141" s="46">
        <f t="shared" si="92"/>
        <v>86.915239999999997</v>
      </c>
      <c r="Q141" s="94">
        <f t="shared" si="93"/>
        <v>90.501019999999997</v>
      </c>
      <c r="R141" s="46">
        <f t="shared" si="94"/>
        <v>86.915239999999997</v>
      </c>
      <c r="S141" s="94">
        <f t="shared" si="95"/>
        <v>92.751019999999997</v>
      </c>
      <c r="T141" s="46">
        <f t="shared" si="96"/>
        <v>85.915239999999997</v>
      </c>
      <c r="U141" s="94">
        <f t="shared" si="97"/>
        <v>99.608460000000008</v>
      </c>
      <c r="V141" s="95">
        <f t="shared" si="98"/>
        <v>85.302719999999994</v>
      </c>
      <c r="W141" s="96">
        <v>8.5945909915288237</v>
      </c>
      <c r="X141" s="96">
        <v>8.9449155453472518</v>
      </c>
      <c r="Y141" s="96">
        <v>8.3821134358163434</v>
      </c>
      <c r="Z141" s="96">
        <v>8.2980636233492771</v>
      </c>
      <c r="AA141" s="96">
        <v>8.079219449085004</v>
      </c>
      <c r="AB141" s="96">
        <v>8.2339889077652408</v>
      </c>
      <c r="AC141" s="96">
        <v>8.2084209364933685</v>
      </c>
      <c r="AD141" s="96">
        <v>8.2083967880886046</v>
      </c>
      <c r="AE141" s="96">
        <v>7.5384206783632441</v>
      </c>
      <c r="AF141" s="96">
        <f t="shared" si="99"/>
        <v>8.7348639085619659</v>
      </c>
      <c r="AG141" s="96">
        <f t="shared" si="100"/>
        <v>8.4897584333859815</v>
      </c>
      <c r="AH141" s="96">
        <f t="shared" si="101"/>
        <v>8.4253104098925036</v>
      </c>
      <c r="AI141" s="96">
        <f t="shared" si="102"/>
        <v>8.6478627387530285</v>
      </c>
      <c r="AJ141" s="96">
        <f t="shared" si="103"/>
        <v>8.2274506904495688</v>
      </c>
      <c r="AK141" s="127"/>
      <c r="AL141" s="13"/>
      <c r="AM141" s="13"/>
      <c r="AN141" s="13"/>
      <c r="AO141" s="13"/>
      <c r="AP141" s="13"/>
      <c r="AQ141" s="13"/>
      <c r="AR141" s="8">
        <f t="shared" si="104"/>
        <v>8.3745390349561628</v>
      </c>
      <c r="AS141" s="8">
        <f t="shared" si="105"/>
        <v>8.3745144914001468</v>
      </c>
      <c r="AT141" s="8">
        <f t="shared" si="106"/>
        <v>8.6919523454298879</v>
      </c>
      <c r="AU141" s="8">
        <f t="shared" si="107"/>
        <v>8.691926871677321</v>
      </c>
      <c r="AV141" s="8">
        <f t="shared" si="90"/>
        <v>8.5332331858658783</v>
      </c>
      <c r="AW141" s="8"/>
      <c r="AX141" s="8">
        <f t="shared" si="108"/>
        <v>8.447758180046069</v>
      </c>
      <c r="AY141" s="8">
        <f t="shared" si="109"/>
        <v>8.3605942531642494</v>
      </c>
      <c r="AZ141" s="8">
        <f t="shared" si="110"/>
        <v>8.2384407968060671</v>
      </c>
      <c r="BA141" s="8">
        <v>8.4455908017892032</v>
      </c>
      <c r="BB141" s="8">
        <f t="shared" si="111"/>
        <v>8.3005370110513432</v>
      </c>
      <c r="BC141" s="8">
        <v>8.3051311767383442</v>
      </c>
      <c r="BD141" s="8">
        <f t="shared" si="112"/>
        <v>8.3959737050218752</v>
      </c>
      <c r="BE141" s="5"/>
      <c r="BF141" s="60">
        <f t="shared" si="113"/>
        <v>98.930336399999987</v>
      </c>
      <c r="BG141" s="62">
        <f t="shared" si="114"/>
        <v>89.459134599999999</v>
      </c>
      <c r="BH141" s="62">
        <f t="shared" si="115"/>
        <v>93.036649399999988</v>
      </c>
      <c r="BI141" s="62">
        <f t="shared" si="116"/>
        <v>95.241118399999991</v>
      </c>
      <c r="BJ141" s="62">
        <f t="shared" si="117"/>
        <v>88.959134599999999</v>
      </c>
      <c r="BK141" s="62">
        <f t="shared" si="118"/>
        <v>97.202625699999999</v>
      </c>
      <c r="BL141" s="62">
        <f t="shared" si="119"/>
        <v>93.456991799999997</v>
      </c>
      <c r="BM141" s="62">
        <f t="shared" si="120"/>
        <v>88.959134599999999</v>
      </c>
      <c r="BN141" s="63">
        <f t="shared" si="121"/>
        <v>89.811634599999991</v>
      </c>
      <c r="BO141" s="50"/>
      <c r="BP141" s="104"/>
      <c r="BX141" s="53">
        <f t="shared" si="85"/>
        <v>2026</v>
      </c>
      <c r="BY141" s="97">
        <f t="shared" si="122"/>
        <v>46023</v>
      </c>
      <c r="BZ141" s="56">
        <f t="shared" si="86"/>
        <v>8.6576607838423136</v>
      </c>
      <c r="CA141" s="56">
        <f t="shared" si="87"/>
        <v>8.3005370110513432</v>
      </c>
      <c r="CB141" s="56">
        <v>8.4422744752585928</v>
      </c>
      <c r="CC141" s="56">
        <v>8.3018845197147879</v>
      </c>
      <c r="CD141" s="56">
        <v>8.4422744752585928</v>
      </c>
      <c r="CE141" s="56">
        <f t="shared" si="88"/>
        <v>8.3371713722136747</v>
      </c>
      <c r="CF141" s="1"/>
      <c r="CG141" s="98">
        <v>-0.5</v>
      </c>
      <c r="CH141" s="99">
        <v>-0.5</v>
      </c>
      <c r="CI141" s="99">
        <v>-0.5</v>
      </c>
      <c r="CJ141" s="99">
        <v>-0.5</v>
      </c>
      <c r="CK141" s="99">
        <v>1.75</v>
      </c>
      <c r="CL141" s="99">
        <v>-1.5</v>
      </c>
      <c r="CM141" s="99">
        <v>-6.4420399999999916</v>
      </c>
      <c r="CN141" s="100">
        <v>-4.1892599999999973</v>
      </c>
      <c r="CO141" s="13"/>
      <c r="CP141" s="101">
        <v>1.0526388209393347</v>
      </c>
      <c r="CQ141" s="102">
        <v>1.0231011497064579</v>
      </c>
      <c r="CR141" s="102">
        <v>1.0153345156555773</v>
      </c>
      <c r="CS141" s="102">
        <v>0.97362707925636005</v>
      </c>
      <c r="CT141" s="102">
        <v>1.0535385851841548</v>
      </c>
      <c r="CU141" s="103">
        <v>1.0023183209174369</v>
      </c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</row>
    <row r="142" spans="1:143" ht="12.75" x14ac:dyDescent="0.2">
      <c r="A142" s="3">
        <f t="shared" si="84"/>
        <v>2026</v>
      </c>
      <c r="B142" s="43">
        <v>46054</v>
      </c>
      <c r="C142" s="43">
        <v>46081</v>
      </c>
      <c r="D142" s="44">
        <f t="shared" si="89"/>
        <v>46054</v>
      </c>
      <c r="E142" s="94">
        <v>102.2479</v>
      </c>
      <c r="F142" s="46">
        <v>88.809330000000003</v>
      </c>
      <c r="G142" s="94">
        <v>89.412469999999999</v>
      </c>
      <c r="H142" s="46">
        <v>85.587199999999996</v>
      </c>
      <c r="I142" s="94">
        <v>96.092410000000001</v>
      </c>
      <c r="J142" s="46">
        <v>83.195570000000004</v>
      </c>
      <c r="K142" s="94">
        <v>100.3644</v>
      </c>
      <c r="L142" s="46">
        <v>91.307869999999994</v>
      </c>
      <c r="M142" s="94">
        <v>95.445369999999997</v>
      </c>
      <c r="N142" s="46">
        <v>89.46369</v>
      </c>
      <c r="O142" s="94">
        <f t="shared" si="91"/>
        <v>88.412469999999999</v>
      </c>
      <c r="P142" s="46">
        <f t="shared" si="92"/>
        <v>84.337199999999996</v>
      </c>
      <c r="Q142" s="94">
        <f t="shared" si="93"/>
        <v>89.412469999999999</v>
      </c>
      <c r="R142" s="46">
        <f t="shared" si="94"/>
        <v>85.087199999999996</v>
      </c>
      <c r="S142" s="94">
        <f t="shared" si="95"/>
        <v>91.912469999999999</v>
      </c>
      <c r="T142" s="46">
        <f t="shared" si="96"/>
        <v>87.837199999999996</v>
      </c>
      <c r="U142" s="94">
        <f t="shared" si="97"/>
        <v>99.324269999999999</v>
      </c>
      <c r="V142" s="95">
        <f t="shared" si="98"/>
        <v>84.98687000000001</v>
      </c>
      <c r="W142" s="96">
        <v>8.5046067913083832</v>
      </c>
      <c r="X142" s="96">
        <v>8.6814448217751821</v>
      </c>
      <c r="Y142" s="96">
        <v>8.2418131413605185</v>
      </c>
      <c r="Z142" s="96">
        <v>8.2495600087738712</v>
      </c>
      <c r="AA142" s="96">
        <v>8.0560900273298319</v>
      </c>
      <c r="AB142" s="96">
        <v>8.273369422548182</v>
      </c>
      <c r="AC142" s="96">
        <v>8.2411753580320894</v>
      </c>
      <c r="AD142" s="96">
        <v>8.2411537196888158</v>
      </c>
      <c r="AE142" s="96">
        <v>7.5704546461675264</v>
      </c>
      <c r="AF142" s="96">
        <f t="shared" si="99"/>
        <v>8.6853432128789709</v>
      </c>
      <c r="AG142" s="96">
        <f t="shared" si="100"/>
        <v>8.4407464101090621</v>
      </c>
      <c r="AH142" s="96">
        <f t="shared" si="101"/>
        <v>8.3766793014997258</v>
      </c>
      <c r="AI142" s="96">
        <f t="shared" si="102"/>
        <v>8.6787112809450768</v>
      </c>
      <c r="AJ142" s="96">
        <f t="shared" si="103"/>
        <v>8.2602051656630131</v>
      </c>
      <c r="AK142" s="127"/>
      <c r="AL142" s="13"/>
      <c r="AM142" s="13"/>
      <c r="AN142" s="13"/>
      <c r="AO142" s="13"/>
      <c r="AP142" s="13"/>
      <c r="AQ142" s="13"/>
      <c r="AR142" s="8">
        <f t="shared" si="104"/>
        <v>8.4078294318854461</v>
      </c>
      <c r="AS142" s="8">
        <f t="shared" si="105"/>
        <v>8.4078074394641895</v>
      </c>
      <c r="AT142" s="8">
        <f t="shared" si="106"/>
        <v>8.726504442676843</v>
      </c>
      <c r="AU142" s="8">
        <f t="shared" si="107"/>
        <v>8.7264816167466037</v>
      </c>
      <c r="AV142" s="8">
        <f t="shared" si="90"/>
        <v>8.567155732693271</v>
      </c>
      <c r="AW142" s="8"/>
      <c r="AX142" s="8">
        <f t="shared" si="108"/>
        <v>8.3984057028631156</v>
      </c>
      <c r="AY142" s="8">
        <f t="shared" si="109"/>
        <v>8.393830601757573</v>
      </c>
      <c r="AZ142" s="8">
        <f t="shared" si="110"/>
        <v>8.277834893097646</v>
      </c>
      <c r="BA142" s="8">
        <v>8.396097445360553</v>
      </c>
      <c r="BB142" s="8">
        <f t="shared" si="111"/>
        <v>8.2768364046826868</v>
      </c>
      <c r="BC142" s="8">
        <v>8.2564515557185771</v>
      </c>
      <c r="BD142" s="8">
        <f t="shared" si="112"/>
        <v>8.3472508375428145</v>
      </c>
      <c r="BE142" s="5"/>
      <c r="BF142" s="60">
        <f t="shared" si="113"/>
        <v>96.469314900000001</v>
      </c>
      <c r="BG142" s="62">
        <f t="shared" si="114"/>
        <v>87.767603899999983</v>
      </c>
      <c r="BH142" s="62">
        <f t="shared" si="115"/>
        <v>90.546768799999995</v>
      </c>
      <c r="BI142" s="62">
        <f t="shared" si="116"/>
        <v>92.873247599999985</v>
      </c>
      <c r="BJ142" s="62">
        <f t="shared" si="117"/>
        <v>87.55260389999998</v>
      </c>
      <c r="BK142" s="62">
        <f t="shared" si="118"/>
        <v>96.470092099999988</v>
      </c>
      <c r="BL142" s="62">
        <f t="shared" si="119"/>
        <v>93.159188</v>
      </c>
      <c r="BM142" s="62">
        <f t="shared" si="120"/>
        <v>86.660103899999996</v>
      </c>
      <c r="BN142" s="63">
        <f t="shared" si="121"/>
        <v>90.160103899999996</v>
      </c>
      <c r="BO142" s="50"/>
      <c r="BP142" s="104"/>
      <c r="BX142" s="53">
        <f t="shared" si="85"/>
        <v>2026</v>
      </c>
      <c r="BY142" s="97">
        <f t="shared" si="122"/>
        <v>46054</v>
      </c>
      <c r="BZ142" s="56">
        <f t="shared" si="86"/>
        <v>8.5133040656039913</v>
      </c>
      <c r="CA142" s="56">
        <f t="shared" si="87"/>
        <v>8.2768364046826868</v>
      </c>
      <c r="CB142" s="56">
        <v>8.3927811188299408</v>
      </c>
      <c r="CC142" s="56">
        <v>8.2532048098650534</v>
      </c>
      <c r="CD142" s="56">
        <v>8.3927811188299408</v>
      </c>
      <c r="CE142" s="56">
        <f t="shared" si="88"/>
        <v>8.3134342809214203</v>
      </c>
      <c r="CF142" s="1"/>
      <c r="CG142" s="98">
        <v>-1</v>
      </c>
      <c r="CH142" s="99">
        <v>-1.25</v>
      </c>
      <c r="CI142" s="99">
        <v>0</v>
      </c>
      <c r="CJ142" s="99">
        <v>-0.5</v>
      </c>
      <c r="CK142" s="99">
        <v>2.5</v>
      </c>
      <c r="CL142" s="99">
        <v>2.25</v>
      </c>
      <c r="CM142" s="99">
        <v>-2.9236300000000028</v>
      </c>
      <c r="CN142" s="100">
        <v>-3.8224599999999995</v>
      </c>
      <c r="CO142" s="13"/>
      <c r="CP142" s="101">
        <v>1.0528250238366192</v>
      </c>
      <c r="CQ142" s="102">
        <v>1.0231753452465167</v>
      </c>
      <c r="CR142" s="102">
        <v>1.0154092209270138</v>
      </c>
      <c r="CS142" s="102">
        <v>0.97654784240150094</v>
      </c>
      <c r="CT142" s="102">
        <v>1.0530942118226601</v>
      </c>
      <c r="CU142" s="103">
        <v>1.0023091133004927</v>
      </c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</row>
    <row r="143" spans="1:143" ht="12.75" x14ac:dyDescent="0.2">
      <c r="A143" s="3">
        <f t="shared" si="84"/>
        <v>2026</v>
      </c>
      <c r="B143" s="43">
        <v>46082</v>
      </c>
      <c r="C143" s="43">
        <v>46112</v>
      </c>
      <c r="D143" s="44">
        <f t="shared" si="89"/>
        <v>46082</v>
      </c>
      <c r="E143" s="94">
        <v>88.636380000000003</v>
      </c>
      <c r="F143" s="46">
        <v>81.393919999999994</v>
      </c>
      <c r="G143" s="94">
        <v>84.195480000000003</v>
      </c>
      <c r="H143" s="46">
        <v>80.855189999999993</v>
      </c>
      <c r="I143" s="94">
        <v>83.033919999999995</v>
      </c>
      <c r="J143" s="46">
        <v>76.106440000000006</v>
      </c>
      <c r="K143" s="94">
        <v>89.738579999999999</v>
      </c>
      <c r="L143" s="46">
        <v>83.801869999999994</v>
      </c>
      <c r="M143" s="94">
        <v>87.758790000000005</v>
      </c>
      <c r="N143" s="46">
        <v>83.591660000000005</v>
      </c>
      <c r="O143" s="94">
        <f t="shared" si="91"/>
        <v>83.195480000000003</v>
      </c>
      <c r="P143" s="46">
        <f t="shared" si="92"/>
        <v>79.355189999999993</v>
      </c>
      <c r="Q143" s="94">
        <f t="shared" si="93"/>
        <v>84.195480000000003</v>
      </c>
      <c r="R143" s="46">
        <f t="shared" si="94"/>
        <v>80.355189999999993</v>
      </c>
      <c r="S143" s="94">
        <f t="shared" si="95"/>
        <v>86.445480000000003</v>
      </c>
      <c r="T143" s="46">
        <f t="shared" si="96"/>
        <v>82.855189999999993</v>
      </c>
      <c r="U143" s="94">
        <f t="shared" si="97"/>
        <v>85.828890000000001</v>
      </c>
      <c r="V143" s="95">
        <f t="shared" si="98"/>
        <v>79.388559999999998</v>
      </c>
      <c r="W143" s="96">
        <v>7.8797358977597334</v>
      </c>
      <c r="X143" s="96">
        <v>8.0838593734000685</v>
      </c>
      <c r="Y143" s="96">
        <v>7.6550576119503839</v>
      </c>
      <c r="Z143" s="96">
        <v>7.8813754695411893</v>
      </c>
      <c r="AA143" s="96">
        <v>7.6815627342935011</v>
      </c>
      <c r="AB143" s="96">
        <v>8.2014804494582716</v>
      </c>
      <c r="AC143" s="96">
        <v>8.1675696164593052</v>
      </c>
      <c r="AD143" s="96">
        <v>8.1426297046848894</v>
      </c>
      <c r="AE143" s="96">
        <v>7.5876726898043714</v>
      </c>
      <c r="AF143" s="96">
        <f t="shared" si="99"/>
        <v>8.3141127647347535</v>
      </c>
      <c r="AG143" s="96">
        <f t="shared" si="100"/>
        <v>8.0710389864905832</v>
      </c>
      <c r="AH143" s="96">
        <f t="shared" si="101"/>
        <v>8.0078601025836935</v>
      </c>
      <c r="AI143" s="96">
        <f t="shared" si="102"/>
        <v>8.5748615948093985</v>
      </c>
      <c r="AJ143" s="96">
        <f t="shared" si="103"/>
        <v>8.1865993685945799</v>
      </c>
      <c r="AK143" s="127"/>
      <c r="AL143" s="13"/>
      <c r="AM143" s="13"/>
      <c r="AN143" s="13"/>
      <c r="AO143" s="13"/>
      <c r="AP143" s="13"/>
      <c r="AQ143" s="13"/>
      <c r="AR143" s="8">
        <f t="shared" si="104"/>
        <v>8.33301924632514</v>
      </c>
      <c r="AS143" s="8">
        <f t="shared" si="105"/>
        <v>8.3076712315122361</v>
      </c>
      <c r="AT143" s="8">
        <f t="shared" si="106"/>
        <v>8.6488589639511542</v>
      </c>
      <c r="AU143" s="8">
        <f t="shared" si="107"/>
        <v>8.6225502637366986</v>
      </c>
      <c r="AV143" s="8">
        <f t="shared" si="90"/>
        <v>8.4780249263813072</v>
      </c>
      <c r="AW143" s="8"/>
      <c r="AX143" s="8">
        <f t="shared" si="108"/>
        <v>8.023777559565719</v>
      </c>
      <c r="AY143" s="8">
        <f t="shared" si="109"/>
        <v>8.3191418736268936</v>
      </c>
      <c r="AZ143" s="8">
        <f t="shared" si="110"/>
        <v>8.2059211270177421</v>
      </c>
      <c r="BA143" s="8">
        <v>8.0203990038729103</v>
      </c>
      <c r="BB143" s="8">
        <f t="shared" si="111"/>
        <v>7.8930601027702654</v>
      </c>
      <c r="BC143" s="8">
        <v>7.8869300872018719</v>
      </c>
      <c r="BD143" s="8">
        <f t="shared" si="112"/>
        <v>7.9774019784441883</v>
      </c>
      <c r="BE143" s="5"/>
      <c r="BF143" s="60">
        <f t="shared" si="113"/>
        <v>85.522122199999984</v>
      </c>
      <c r="BG143" s="62">
        <f t="shared" si="114"/>
        <v>82.759155300000003</v>
      </c>
      <c r="BH143" s="62">
        <f t="shared" si="115"/>
        <v>80.055103599999995</v>
      </c>
      <c r="BI143" s="62">
        <f t="shared" si="116"/>
        <v>85.9669241</v>
      </c>
      <c r="BJ143" s="62">
        <f t="shared" si="117"/>
        <v>82.5441553</v>
      </c>
      <c r="BK143" s="62">
        <f t="shared" si="118"/>
        <v>87.185794699999988</v>
      </c>
      <c r="BL143" s="62">
        <f t="shared" si="119"/>
        <v>83.059548100000001</v>
      </c>
      <c r="BM143" s="62">
        <f t="shared" si="120"/>
        <v>81.5441553</v>
      </c>
      <c r="BN143" s="63">
        <f t="shared" si="121"/>
        <v>84.901655299999987</v>
      </c>
      <c r="BO143" s="50"/>
      <c r="BP143" s="104"/>
      <c r="BX143" s="53">
        <f t="shared" si="85"/>
        <v>2026</v>
      </c>
      <c r="BY143" s="97">
        <f t="shared" si="122"/>
        <v>46082</v>
      </c>
      <c r="BZ143" s="56">
        <f t="shared" si="86"/>
        <v>7.9095840024183399</v>
      </c>
      <c r="CA143" s="56">
        <f t="shared" si="87"/>
        <v>7.8930601027702654</v>
      </c>
      <c r="CB143" s="56">
        <v>8.0170826773422981</v>
      </c>
      <c r="CC143" s="56">
        <v>7.8836826670501727</v>
      </c>
      <c r="CD143" s="56">
        <v>8.0170826773422981</v>
      </c>
      <c r="CE143" s="56">
        <f t="shared" si="88"/>
        <v>7.9290671903668928</v>
      </c>
      <c r="CF143" s="1"/>
      <c r="CG143" s="98">
        <v>-1</v>
      </c>
      <c r="CH143" s="99">
        <v>-1.5</v>
      </c>
      <c r="CI143" s="99">
        <v>0</v>
      </c>
      <c r="CJ143" s="99">
        <v>-0.5</v>
      </c>
      <c r="CK143" s="99">
        <v>2.25</v>
      </c>
      <c r="CL143" s="99">
        <v>2</v>
      </c>
      <c r="CM143" s="99">
        <v>-2.8074900000000014</v>
      </c>
      <c r="CN143" s="100">
        <v>-2.005359999999996</v>
      </c>
      <c r="CO143" s="13"/>
      <c r="CP143" s="101">
        <v>1.0549063163994592</v>
      </c>
      <c r="CQ143" s="102">
        <v>1.0240647736784496</v>
      </c>
      <c r="CR143" s="102">
        <v>1.01604854806516</v>
      </c>
      <c r="CS143" s="102">
        <v>0.97464747923507822</v>
      </c>
      <c r="CT143" s="102">
        <v>1.053082591963604</v>
      </c>
      <c r="CU143" s="103">
        <v>1.0023299161230197</v>
      </c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</row>
    <row r="144" spans="1:143" ht="12.75" x14ac:dyDescent="0.2">
      <c r="A144" s="3">
        <f t="shared" si="84"/>
        <v>2026</v>
      </c>
      <c r="B144" s="43">
        <v>46113</v>
      </c>
      <c r="C144" s="43">
        <v>46142</v>
      </c>
      <c r="D144" s="44">
        <f t="shared" si="89"/>
        <v>46113</v>
      </c>
      <c r="E144" s="94">
        <v>86.217740000000006</v>
      </c>
      <c r="F144" s="46">
        <v>79.081100000000006</v>
      </c>
      <c r="G144" s="94">
        <v>85.380669999999995</v>
      </c>
      <c r="H144" s="46">
        <v>81.113669999999999</v>
      </c>
      <c r="I144" s="94">
        <v>80.728359999999995</v>
      </c>
      <c r="J144" s="46">
        <v>73.895390000000006</v>
      </c>
      <c r="K144" s="94">
        <v>92.159099999999995</v>
      </c>
      <c r="L144" s="46">
        <v>85.803049999999999</v>
      </c>
      <c r="M144" s="94">
        <v>88.722970000000004</v>
      </c>
      <c r="N144" s="46">
        <v>83.987690000000001</v>
      </c>
      <c r="O144" s="94">
        <f t="shared" si="91"/>
        <v>84.130669999999995</v>
      </c>
      <c r="P144" s="46">
        <f t="shared" si="92"/>
        <v>80.113669999999999</v>
      </c>
      <c r="Q144" s="94">
        <f t="shared" si="93"/>
        <v>82.380669999999995</v>
      </c>
      <c r="R144" s="46">
        <f t="shared" si="94"/>
        <v>80.363669999999999</v>
      </c>
      <c r="S144" s="94">
        <f t="shared" si="95"/>
        <v>87.630669999999995</v>
      </c>
      <c r="T144" s="46">
        <f t="shared" si="96"/>
        <v>79.113669999999999</v>
      </c>
      <c r="U144" s="94">
        <f t="shared" si="97"/>
        <v>86.104489999999998</v>
      </c>
      <c r="V144" s="95">
        <f t="shared" si="98"/>
        <v>83.544730000000015</v>
      </c>
      <c r="W144" s="96">
        <v>7.7818823196857094</v>
      </c>
      <c r="X144" s="96">
        <v>7.9479152108011704</v>
      </c>
      <c r="Y144" s="96">
        <v>7.5605033400275294</v>
      </c>
      <c r="Z144" s="96">
        <v>7.6553644292451413</v>
      </c>
      <c r="AA144" s="96">
        <v>7.2049891728098183</v>
      </c>
      <c r="AB144" s="96">
        <v>8.1313602590030118</v>
      </c>
      <c r="AC144" s="96">
        <v>8.0058345075300572</v>
      </c>
      <c r="AD144" s="96">
        <v>7.7168010345540088</v>
      </c>
      <c r="AE144" s="96">
        <v>7.3498177155639484</v>
      </c>
      <c r="AF144" s="96">
        <f t="shared" si="99"/>
        <v>8.0730081881705171</v>
      </c>
      <c r="AG144" s="96">
        <f t="shared" si="100"/>
        <v>7.8375443921299643</v>
      </c>
      <c r="AH144" s="96">
        <f t="shared" si="101"/>
        <v>7.7791859081975012</v>
      </c>
      <c r="AI144" s="96">
        <f t="shared" si="102"/>
        <v>8.0946104167409327</v>
      </c>
      <c r="AJ144" s="96">
        <f t="shared" si="103"/>
        <v>8.0248643019382584</v>
      </c>
      <c r="AK144" s="127"/>
      <c r="AL144" s="13"/>
      <c r="AM144" s="13"/>
      <c r="AN144" s="13"/>
      <c r="AO144" s="13"/>
      <c r="AP144" s="13"/>
      <c r="AQ144" s="13"/>
      <c r="AR144" s="8">
        <f t="shared" si="104"/>
        <v>8.1686375927737149</v>
      </c>
      <c r="AS144" s="8">
        <f t="shared" si="105"/>
        <v>7.8748745345604316</v>
      </c>
      <c r="AT144" s="8">
        <f t="shared" si="106"/>
        <v>8.478247274003774</v>
      </c>
      <c r="AU144" s="8">
        <f t="shared" si="107"/>
        <v>8.1733506464114534</v>
      </c>
      <c r="AV144" s="8">
        <f t="shared" si="90"/>
        <v>8.1737775119373435</v>
      </c>
      <c r="AW144" s="8"/>
      <c r="AX144" s="8">
        <f t="shared" si="108"/>
        <v>7.793811096098028</v>
      </c>
      <c r="AY144" s="8">
        <f t="shared" si="109"/>
        <v>8.1550271004871195</v>
      </c>
      <c r="AZ144" s="8">
        <f t="shared" si="110"/>
        <v>8.1357767535882992</v>
      </c>
      <c r="BA144" s="8">
        <v>7.7897752809810816</v>
      </c>
      <c r="BB144" s="8">
        <f t="shared" si="111"/>
        <v>7.404717484178521</v>
      </c>
      <c r="BC144" s="8">
        <v>7.6600981194664381</v>
      </c>
      <c r="BD144" s="8">
        <f t="shared" si="112"/>
        <v>7.7503692910548878</v>
      </c>
      <c r="BE144" s="5"/>
      <c r="BF144" s="60">
        <f t="shared" si="113"/>
        <v>83.148984799999994</v>
      </c>
      <c r="BG144" s="62">
        <f t="shared" si="114"/>
        <v>83.545860000000005</v>
      </c>
      <c r="BH144" s="62">
        <f t="shared" si="115"/>
        <v>77.790182899999991</v>
      </c>
      <c r="BI144" s="62">
        <f t="shared" si="116"/>
        <v>86.686799600000001</v>
      </c>
      <c r="BJ144" s="62">
        <f t="shared" si="117"/>
        <v>81.513359999999992</v>
      </c>
      <c r="BK144" s="62">
        <f t="shared" si="118"/>
        <v>89.425998499999992</v>
      </c>
      <c r="BL144" s="62">
        <f t="shared" si="119"/>
        <v>85.00379319999999</v>
      </c>
      <c r="BM144" s="62">
        <f t="shared" si="120"/>
        <v>82.403359999999992</v>
      </c>
      <c r="BN144" s="63">
        <f t="shared" si="121"/>
        <v>83.96835999999999</v>
      </c>
      <c r="BO144" s="50"/>
      <c r="BP144" s="104"/>
      <c r="BX144" s="53">
        <f t="shared" si="85"/>
        <v>2026</v>
      </c>
      <c r="BY144" s="97">
        <f t="shared" si="122"/>
        <v>46113</v>
      </c>
      <c r="BZ144" s="56">
        <f t="shared" si="86"/>
        <v>7.8122959358241895</v>
      </c>
      <c r="CA144" s="56">
        <f t="shared" si="87"/>
        <v>7.404717484178521</v>
      </c>
      <c r="CB144" s="56">
        <v>7.7864589544504685</v>
      </c>
      <c r="CC144" s="56">
        <v>7.6568502853945883</v>
      </c>
      <c r="CD144" s="56">
        <v>7.7864589544504685</v>
      </c>
      <c r="CE144" s="56">
        <f t="shared" si="88"/>
        <v>7.439972812817957</v>
      </c>
      <c r="CF144" s="1"/>
      <c r="CG144" s="98">
        <v>-1.25</v>
      </c>
      <c r="CH144" s="99">
        <v>-1</v>
      </c>
      <c r="CI144" s="99">
        <v>-3</v>
      </c>
      <c r="CJ144" s="99">
        <v>-0.75</v>
      </c>
      <c r="CK144" s="99">
        <v>2.25</v>
      </c>
      <c r="CL144" s="99">
        <v>-2</v>
      </c>
      <c r="CM144" s="99">
        <v>-0.11325000000000074</v>
      </c>
      <c r="CN144" s="100">
        <v>4.463630000000002</v>
      </c>
      <c r="CO144" s="13"/>
      <c r="CP144" s="101">
        <v>1.0545556991813332</v>
      </c>
      <c r="CQ144" s="102">
        <v>1.0237976865201683</v>
      </c>
      <c r="CR144" s="102">
        <v>1.0161744721752677</v>
      </c>
      <c r="CS144" s="102">
        <v>0.94116867190348341</v>
      </c>
      <c r="CT144" s="102">
        <v>1.0489593266037549</v>
      </c>
      <c r="CU144" s="103">
        <v>1.0023769907297362</v>
      </c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</row>
    <row r="145" spans="1:143" ht="12.75" x14ac:dyDescent="0.2">
      <c r="A145" s="3">
        <f t="shared" si="84"/>
        <v>2026</v>
      </c>
      <c r="B145" s="43">
        <v>46143</v>
      </c>
      <c r="C145" s="43">
        <v>46173</v>
      </c>
      <c r="D145" s="44">
        <f t="shared" si="89"/>
        <v>46143</v>
      </c>
      <c r="E145" s="94">
        <v>77.310289999999995</v>
      </c>
      <c r="F145" s="46">
        <v>71.800430000000006</v>
      </c>
      <c r="G145" s="94">
        <v>83.606790000000004</v>
      </c>
      <c r="H145" s="46">
        <v>80.686670000000007</v>
      </c>
      <c r="I145" s="94">
        <v>72.202489999999997</v>
      </c>
      <c r="J145" s="46">
        <v>66.935069999999996</v>
      </c>
      <c r="K145" s="94">
        <v>85.501639999999995</v>
      </c>
      <c r="L145" s="46">
        <v>81.806790000000007</v>
      </c>
      <c r="M145" s="94">
        <v>86.452539999999999</v>
      </c>
      <c r="N145" s="46">
        <v>82.842169999999996</v>
      </c>
      <c r="O145" s="94">
        <f t="shared" si="91"/>
        <v>82.606790000000004</v>
      </c>
      <c r="P145" s="46">
        <f t="shared" si="92"/>
        <v>79.186670000000007</v>
      </c>
      <c r="Q145" s="94">
        <f t="shared" si="93"/>
        <v>82.606790000000004</v>
      </c>
      <c r="R145" s="46">
        <f t="shared" si="94"/>
        <v>79.686670000000007</v>
      </c>
      <c r="S145" s="94">
        <f t="shared" si="95"/>
        <v>86.356790000000004</v>
      </c>
      <c r="T145" s="46">
        <f t="shared" si="96"/>
        <v>78.686670000000007</v>
      </c>
      <c r="U145" s="94">
        <f t="shared" si="97"/>
        <v>77.194889999999987</v>
      </c>
      <c r="V145" s="95">
        <f t="shared" si="98"/>
        <v>73.856830000000002</v>
      </c>
      <c r="W145" s="96">
        <v>7.8463398939970821</v>
      </c>
      <c r="X145" s="96">
        <v>8.1582764724782137</v>
      </c>
      <c r="Y145" s="96">
        <v>7.6413161481987313</v>
      </c>
      <c r="Z145" s="96">
        <v>7.6134610168019243</v>
      </c>
      <c r="AA145" s="96">
        <v>7.1630879812482551</v>
      </c>
      <c r="AB145" s="96">
        <v>7.9026090287543136</v>
      </c>
      <c r="AC145" s="96">
        <v>7.6250781799064287</v>
      </c>
      <c r="AD145" s="96">
        <v>7.6135321915840581</v>
      </c>
      <c r="AE145" s="96">
        <v>7.2643797903529439</v>
      </c>
      <c r="AF145" s="96">
        <f t="shared" si="99"/>
        <v>8.0321176414011095</v>
      </c>
      <c r="AG145" s="96">
        <f t="shared" si="100"/>
        <v>7.7960206782559327</v>
      </c>
      <c r="AH145" s="96">
        <f t="shared" si="101"/>
        <v>7.7375356164558653</v>
      </c>
      <c r="AI145" s="96">
        <f t="shared" si="102"/>
        <v>7.9931177464267478</v>
      </c>
      <c r="AJ145" s="96">
        <f t="shared" si="103"/>
        <v>7.6441078905244586</v>
      </c>
      <c r="AK145" s="127"/>
      <c r="AL145" s="13"/>
      <c r="AM145" s="13"/>
      <c r="AN145" s="13"/>
      <c r="AO145" s="13"/>
      <c r="AP145" s="13"/>
      <c r="AQ145" s="13"/>
      <c r="AR145" s="8">
        <f t="shared" si="104"/>
        <v>7.7816507774229375</v>
      </c>
      <c r="AS145" s="8">
        <f t="shared" si="105"/>
        <v>7.7699158568798232</v>
      </c>
      <c r="AT145" s="8">
        <f t="shared" si="106"/>
        <v>8.076593724912934</v>
      </c>
      <c r="AU145" s="8">
        <f t="shared" si="107"/>
        <v>8.0644140528996413</v>
      </c>
      <c r="AV145" s="8">
        <f t="shared" si="90"/>
        <v>7.9231436030288336</v>
      </c>
      <c r="AW145" s="8"/>
      <c r="AX145" s="8">
        <f t="shared" si="108"/>
        <v>7.7511743313002901</v>
      </c>
      <c r="AY145" s="8">
        <f t="shared" si="109"/>
        <v>7.7686685742328034</v>
      </c>
      <c r="AZ145" s="8">
        <f t="shared" si="110"/>
        <v>7.9069466318668349</v>
      </c>
      <c r="BA145" s="8">
        <v>7.7470168245289157</v>
      </c>
      <c r="BB145" s="8">
        <f t="shared" si="111"/>
        <v>7.3617815362724208</v>
      </c>
      <c r="BC145" s="8">
        <v>7.6180426678730049</v>
      </c>
      <c r="BD145" s="8">
        <f t="shared" si="112"/>
        <v>7.7082764608758652</v>
      </c>
      <c r="BE145" s="5"/>
      <c r="BF145" s="60">
        <f t="shared" si="113"/>
        <v>74.941050200000006</v>
      </c>
      <c r="BG145" s="62">
        <f t="shared" si="114"/>
        <v>82.351138399999996</v>
      </c>
      <c r="BH145" s="62">
        <f t="shared" si="115"/>
        <v>69.937499399999993</v>
      </c>
      <c r="BI145" s="62">
        <f t="shared" si="116"/>
        <v>84.900080899999992</v>
      </c>
      <c r="BJ145" s="62">
        <f t="shared" si="117"/>
        <v>81.351138399999996</v>
      </c>
      <c r="BK145" s="62">
        <f t="shared" si="118"/>
        <v>83.912854499999995</v>
      </c>
      <c r="BL145" s="62">
        <f t="shared" si="119"/>
        <v>75.759524199999987</v>
      </c>
      <c r="BM145" s="62">
        <f t="shared" si="120"/>
        <v>81.136138399999993</v>
      </c>
      <c r="BN145" s="63">
        <f t="shared" si="121"/>
        <v>83.058638400000007</v>
      </c>
      <c r="BO145" s="50"/>
      <c r="BP145" s="104"/>
      <c r="BX145" s="53">
        <f t="shared" si="85"/>
        <v>2026</v>
      </c>
      <c r="BY145" s="97">
        <f t="shared" si="122"/>
        <v>46143</v>
      </c>
      <c r="BZ145" s="56">
        <f t="shared" si="86"/>
        <v>7.8954452394266195</v>
      </c>
      <c r="CA145" s="56">
        <f t="shared" si="87"/>
        <v>7.3617815362724208</v>
      </c>
      <c r="CB145" s="56">
        <v>7.7437004979983035</v>
      </c>
      <c r="CC145" s="56">
        <v>7.614794757058891</v>
      </c>
      <c r="CD145" s="56">
        <v>7.7437004979983035</v>
      </c>
      <c r="CE145" s="56">
        <f t="shared" si="88"/>
        <v>7.3969707689329374</v>
      </c>
      <c r="CF145" s="1"/>
      <c r="CG145" s="98">
        <v>-1</v>
      </c>
      <c r="CH145" s="99">
        <v>-1.5</v>
      </c>
      <c r="CI145" s="99">
        <v>-1</v>
      </c>
      <c r="CJ145" s="99">
        <v>-1</v>
      </c>
      <c r="CK145" s="99">
        <v>2.75</v>
      </c>
      <c r="CL145" s="99">
        <v>-2</v>
      </c>
      <c r="CM145" s="99">
        <v>-0.11540000000000106</v>
      </c>
      <c r="CN145" s="100">
        <v>2.0564000000000036</v>
      </c>
      <c r="CO145" s="13"/>
      <c r="CP145" s="101">
        <v>1.05498900219956</v>
      </c>
      <c r="CQ145" s="102">
        <v>1.0239785376258081</v>
      </c>
      <c r="CR145" s="102">
        <v>1.0162967406518697</v>
      </c>
      <c r="CS145" s="102">
        <v>0.94084516430047327</v>
      </c>
      <c r="CT145" s="102">
        <v>1.0498566953276012</v>
      </c>
      <c r="CU145" s="103">
        <v>1.0024956741647812</v>
      </c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</row>
    <row r="146" spans="1:143" ht="12.75" x14ac:dyDescent="0.2">
      <c r="A146" s="3">
        <f t="shared" si="84"/>
        <v>2026</v>
      </c>
      <c r="B146" s="43">
        <v>46174</v>
      </c>
      <c r="C146" s="43">
        <v>46203</v>
      </c>
      <c r="D146" s="44">
        <f t="shared" si="89"/>
        <v>46174</v>
      </c>
      <c r="E146" s="94">
        <v>89.044150000000002</v>
      </c>
      <c r="F146" s="46">
        <v>74.200360000000003</v>
      </c>
      <c r="G146" s="94">
        <v>93.782600000000002</v>
      </c>
      <c r="H146" s="46">
        <v>81.859989999999996</v>
      </c>
      <c r="I146" s="94">
        <v>83.420060000000007</v>
      </c>
      <c r="J146" s="46">
        <v>69.229399999999998</v>
      </c>
      <c r="K146" s="94">
        <v>97.30341</v>
      </c>
      <c r="L146" s="46">
        <v>83.798869999999994</v>
      </c>
      <c r="M146" s="94">
        <v>94.804050000000004</v>
      </c>
      <c r="N146" s="46">
        <v>82.888580000000005</v>
      </c>
      <c r="O146" s="94">
        <f t="shared" si="91"/>
        <v>93.532600000000002</v>
      </c>
      <c r="P146" s="46">
        <f t="shared" si="92"/>
        <v>81.109989999999996</v>
      </c>
      <c r="Q146" s="94">
        <f t="shared" si="93"/>
        <v>93.782600000000002</v>
      </c>
      <c r="R146" s="46">
        <f t="shared" si="94"/>
        <v>81.109989999999996</v>
      </c>
      <c r="S146" s="94">
        <f t="shared" si="95"/>
        <v>96.782600000000002</v>
      </c>
      <c r="T146" s="46">
        <f t="shared" si="96"/>
        <v>79.859989999999996</v>
      </c>
      <c r="U146" s="94">
        <f t="shared" si="97"/>
        <v>91.66207</v>
      </c>
      <c r="V146" s="95">
        <f t="shared" si="98"/>
        <v>79.378370000000004</v>
      </c>
      <c r="W146" s="96">
        <v>7.9719554311892047</v>
      </c>
      <c r="X146" s="96">
        <v>8.0246721833794155</v>
      </c>
      <c r="Y146" s="96">
        <v>7.6724638023594638</v>
      </c>
      <c r="Z146" s="96">
        <v>7.6017687913609997</v>
      </c>
      <c r="AA146" s="96">
        <v>7.1513969754509263</v>
      </c>
      <c r="AB146" s="96">
        <v>7.9336967235451024</v>
      </c>
      <c r="AC146" s="96">
        <v>7.6481181535753446</v>
      </c>
      <c r="AD146" s="96">
        <v>7.5262200349791968</v>
      </c>
      <c r="AE146" s="96">
        <v>7.2521037611397112</v>
      </c>
      <c r="AF146" s="96">
        <f t="shared" si="99"/>
        <v>8.0218198005098031</v>
      </c>
      <c r="AG146" s="96">
        <f t="shared" si="100"/>
        <v>7.7850891502314363</v>
      </c>
      <c r="AH146" s="96">
        <f t="shared" si="101"/>
        <v>7.7259699203119743</v>
      </c>
      <c r="AI146" s="96">
        <f t="shared" si="102"/>
        <v>7.9082146497273991</v>
      </c>
      <c r="AJ146" s="96">
        <f t="shared" si="103"/>
        <v>7.6671480569184034</v>
      </c>
      <c r="AK146" s="127"/>
      <c r="AL146" s="13"/>
      <c r="AM146" s="13"/>
      <c r="AN146" s="13"/>
      <c r="AO146" s="13"/>
      <c r="AP146" s="13"/>
      <c r="AQ146" s="13"/>
      <c r="AR146" s="8">
        <f t="shared" si="104"/>
        <v>7.8050677645851652</v>
      </c>
      <c r="AS146" s="8">
        <f t="shared" si="105"/>
        <v>7.6811749720288613</v>
      </c>
      <c r="AT146" s="8">
        <f t="shared" si="106"/>
        <v>8.1008982118608888</v>
      </c>
      <c r="AU146" s="8">
        <f t="shared" si="107"/>
        <v>7.972309903776261</v>
      </c>
      <c r="AV146" s="8">
        <f t="shared" si="90"/>
        <v>7.8898627130627945</v>
      </c>
      <c r="AW146" s="8"/>
      <c r="AX146" s="8">
        <f t="shared" si="108"/>
        <v>7.7392774800172974</v>
      </c>
      <c r="AY146" s="8">
        <f t="shared" si="109"/>
        <v>7.7920475429480911</v>
      </c>
      <c r="AZ146" s="8">
        <f t="shared" si="110"/>
        <v>7.9380450481476208</v>
      </c>
      <c r="BA146" s="8">
        <v>7.7350860523568663</v>
      </c>
      <c r="BB146" s="8">
        <f t="shared" si="111"/>
        <v>7.3498018192959593</v>
      </c>
      <c r="BC146" s="8">
        <v>7.6063080531748515</v>
      </c>
      <c r="BD146" s="8">
        <f t="shared" si="112"/>
        <v>7.6965313825826209</v>
      </c>
      <c r="BE146" s="5"/>
      <c r="BF146" s="60">
        <f t="shared" si="113"/>
        <v>82.6613203</v>
      </c>
      <c r="BG146" s="62">
        <f t="shared" si="114"/>
        <v>88.655877699999991</v>
      </c>
      <c r="BH146" s="62">
        <f t="shared" si="115"/>
        <v>77.318076200000007</v>
      </c>
      <c r="BI146" s="62">
        <f t="shared" si="116"/>
        <v>89.680397900000003</v>
      </c>
      <c r="BJ146" s="62">
        <f t="shared" si="117"/>
        <v>88.3333777</v>
      </c>
      <c r="BK146" s="62">
        <f t="shared" si="118"/>
        <v>91.496457800000002</v>
      </c>
      <c r="BL146" s="62">
        <f t="shared" si="119"/>
        <v>86.380078999999995</v>
      </c>
      <c r="BM146" s="62">
        <f t="shared" si="120"/>
        <v>88.190877699999987</v>
      </c>
      <c r="BN146" s="63">
        <f t="shared" si="121"/>
        <v>89.505877699999985</v>
      </c>
      <c r="BO146" s="50"/>
      <c r="BP146" s="104"/>
      <c r="BX146" s="53">
        <f t="shared" si="85"/>
        <v>2026</v>
      </c>
      <c r="BY146" s="97">
        <f t="shared" si="122"/>
        <v>46174</v>
      </c>
      <c r="BZ146" s="56">
        <f t="shared" si="86"/>
        <v>7.9274934482554418</v>
      </c>
      <c r="CA146" s="56">
        <f t="shared" si="87"/>
        <v>7.3498018192959593</v>
      </c>
      <c r="CB146" s="56">
        <v>7.7317697258262532</v>
      </c>
      <c r="CC146" s="56">
        <v>7.6030601209475588</v>
      </c>
      <c r="CD146" s="56">
        <v>7.7317697258262532</v>
      </c>
      <c r="CE146" s="56">
        <f t="shared" si="88"/>
        <v>7.3849726102739384</v>
      </c>
      <c r="CF146" s="1"/>
      <c r="CG146" s="98">
        <v>-0.25</v>
      </c>
      <c r="CH146" s="99">
        <v>-0.75</v>
      </c>
      <c r="CI146" s="99">
        <v>0</v>
      </c>
      <c r="CJ146" s="99">
        <v>-0.75</v>
      </c>
      <c r="CK146" s="99">
        <v>3</v>
      </c>
      <c r="CL146" s="99">
        <v>-2</v>
      </c>
      <c r="CM146" s="99">
        <v>2.617919999999998</v>
      </c>
      <c r="CN146" s="100">
        <v>5.1780100000000004</v>
      </c>
      <c r="CO146" s="13"/>
      <c r="CP146" s="101">
        <v>1.0552570093457945</v>
      </c>
      <c r="CQ146" s="102">
        <v>1.0241154873164218</v>
      </c>
      <c r="CR146" s="102">
        <v>1.0163384512683578</v>
      </c>
      <c r="CS146" s="102">
        <v>0.940754339118825</v>
      </c>
      <c r="CT146" s="102">
        <v>1.0507551749713437</v>
      </c>
      <c r="CU146" s="103">
        <v>1.0024881811395869</v>
      </c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</row>
    <row r="147" spans="1:143" ht="12.75" x14ac:dyDescent="0.2">
      <c r="A147" s="3">
        <f t="shared" si="84"/>
        <v>2026</v>
      </c>
      <c r="B147" s="43">
        <v>46204</v>
      </c>
      <c r="C147" s="43">
        <v>46234</v>
      </c>
      <c r="D147" s="44">
        <f t="shared" si="89"/>
        <v>46204</v>
      </c>
      <c r="E147" s="94">
        <v>115.7174</v>
      </c>
      <c r="F147" s="46">
        <v>84.676900000000003</v>
      </c>
      <c r="G147" s="94">
        <v>117.9438</v>
      </c>
      <c r="H147" s="46">
        <v>87.642799999999994</v>
      </c>
      <c r="I147" s="94">
        <v>108.9196</v>
      </c>
      <c r="J147" s="46">
        <v>79.244960000000006</v>
      </c>
      <c r="K147" s="94">
        <v>124.3944</v>
      </c>
      <c r="L147" s="46">
        <v>90.773210000000006</v>
      </c>
      <c r="M147" s="94">
        <v>120.9478</v>
      </c>
      <c r="N147" s="46">
        <v>89.713679999999997</v>
      </c>
      <c r="O147" s="94">
        <f t="shared" si="91"/>
        <v>122.4438</v>
      </c>
      <c r="P147" s="46">
        <f t="shared" si="92"/>
        <v>86.642799999999994</v>
      </c>
      <c r="Q147" s="94">
        <f t="shared" si="93"/>
        <v>122.9438</v>
      </c>
      <c r="R147" s="46">
        <f t="shared" si="94"/>
        <v>87.642799999999994</v>
      </c>
      <c r="S147" s="94">
        <f t="shared" si="95"/>
        <v>122.1938</v>
      </c>
      <c r="T147" s="46">
        <f t="shared" si="96"/>
        <v>90.142799999999994</v>
      </c>
      <c r="U147" s="94">
        <f t="shared" si="97"/>
        <v>115.40079999999999</v>
      </c>
      <c r="V147" s="95">
        <f t="shared" si="98"/>
        <v>87.337680000000006</v>
      </c>
      <c r="W147" s="96">
        <v>8.0429801255433464</v>
      </c>
      <c r="X147" s="96">
        <v>8.3106999508942554</v>
      </c>
      <c r="Y147" s="96">
        <v>7.8190341306244555</v>
      </c>
      <c r="Z147" s="96">
        <v>7.7082620352807458</v>
      </c>
      <c r="AA147" s="96">
        <v>7.257887107693942</v>
      </c>
      <c r="AB147" s="96">
        <v>7.9906986315239301</v>
      </c>
      <c r="AC147" s="96">
        <v>7.697469043519046</v>
      </c>
      <c r="AD147" s="96">
        <v>7.5911816950856768</v>
      </c>
      <c r="AE147" s="96">
        <v>7.2893895436102598</v>
      </c>
      <c r="AF147" s="96">
        <f t="shared" si="99"/>
        <v>8.1299652069141359</v>
      </c>
      <c r="AG147" s="96">
        <f t="shared" si="100"/>
        <v>7.892471723972589</v>
      </c>
      <c r="AH147" s="96">
        <f t="shared" si="101"/>
        <v>7.8328446208836313</v>
      </c>
      <c r="AI147" s="96">
        <f t="shared" si="102"/>
        <v>7.9760945445891522</v>
      </c>
      <c r="AJ147" s="96">
        <f t="shared" si="103"/>
        <v>7.7164989468800878</v>
      </c>
      <c r="AK147" s="127"/>
      <c r="AL147" s="13"/>
      <c r="AM147" s="13"/>
      <c r="AN147" s="13"/>
      <c r="AO147" s="13"/>
      <c r="AP147" s="13"/>
      <c r="AQ147" s="13"/>
      <c r="AR147" s="8">
        <f t="shared" si="104"/>
        <v>7.855226205426411</v>
      </c>
      <c r="AS147" s="8">
        <f t="shared" si="105"/>
        <v>7.7471996291144185</v>
      </c>
      <c r="AT147" s="8">
        <f t="shared" si="106"/>
        <v>8.1529576489827651</v>
      </c>
      <c r="AU147" s="8">
        <f t="shared" si="107"/>
        <v>8.0408368840091189</v>
      </c>
      <c r="AV147" s="8">
        <f t="shared" si="90"/>
        <v>7.9490550918831779</v>
      </c>
      <c r="AW147" s="8"/>
      <c r="AX147" s="8">
        <f t="shared" si="108"/>
        <v>7.8476344640626232</v>
      </c>
      <c r="AY147" s="8">
        <f t="shared" si="109"/>
        <v>7.8421245494866012</v>
      </c>
      <c r="AZ147" s="8">
        <f t="shared" si="110"/>
        <v>7.9950666148817957</v>
      </c>
      <c r="BA147" s="8">
        <v>7.8437524489017791</v>
      </c>
      <c r="BB147" s="8">
        <f t="shared" si="111"/>
        <v>7.4589217416681448</v>
      </c>
      <c r="BC147" s="8">
        <v>7.7131878322622915</v>
      </c>
      <c r="BD147" s="8">
        <f t="shared" si="112"/>
        <v>7.8035060123362587</v>
      </c>
      <c r="BE147" s="5"/>
      <c r="BF147" s="60">
        <f t="shared" si="113"/>
        <v>102.369985</v>
      </c>
      <c r="BG147" s="62">
        <f t="shared" si="114"/>
        <v>104.91436999999999</v>
      </c>
      <c r="BH147" s="62">
        <f t="shared" si="115"/>
        <v>96.159504800000008</v>
      </c>
      <c r="BI147" s="62">
        <f t="shared" si="116"/>
        <v>107.51712839999999</v>
      </c>
      <c r="BJ147" s="62">
        <f t="shared" si="117"/>
        <v>107.76436999999999</v>
      </c>
      <c r="BK147" s="62">
        <f t="shared" si="118"/>
        <v>109.93728830000001</v>
      </c>
      <c r="BL147" s="62">
        <f t="shared" si="119"/>
        <v>103.33365839999999</v>
      </c>
      <c r="BM147" s="62">
        <f t="shared" si="120"/>
        <v>107.04936999999998</v>
      </c>
      <c r="BN147" s="63">
        <f t="shared" si="121"/>
        <v>108.41186999999999</v>
      </c>
      <c r="BO147" s="50"/>
      <c r="BP147" s="104"/>
      <c r="BX147" s="53">
        <f t="shared" si="85"/>
        <v>2026</v>
      </c>
      <c r="BY147" s="97">
        <f t="shared" si="122"/>
        <v>46204</v>
      </c>
      <c r="BZ147" s="56">
        <f t="shared" si="86"/>
        <v>8.0783014822764247</v>
      </c>
      <c r="CA147" s="56">
        <f t="shared" si="87"/>
        <v>7.4589217416681448</v>
      </c>
      <c r="CB147" s="56">
        <v>7.8404361223711661</v>
      </c>
      <c r="CC147" s="56">
        <v>7.7099400950678891</v>
      </c>
      <c r="CD147" s="56">
        <v>7.8404361223711661</v>
      </c>
      <c r="CE147" s="56">
        <f t="shared" si="88"/>
        <v>7.4942605128221897</v>
      </c>
      <c r="CF147" s="1"/>
      <c r="CG147" s="98">
        <v>4.5</v>
      </c>
      <c r="CH147" s="99">
        <v>-1</v>
      </c>
      <c r="CI147" s="99">
        <v>5</v>
      </c>
      <c r="CJ147" s="99">
        <v>0</v>
      </c>
      <c r="CK147" s="99">
        <v>4.25</v>
      </c>
      <c r="CL147" s="99">
        <v>2.5</v>
      </c>
      <c r="CM147" s="99">
        <v>-0.31660000000000821</v>
      </c>
      <c r="CN147" s="100">
        <v>2.6607800000000026</v>
      </c>
      <c r="CO147" s="13"/>
      <c r="CP147" s="101">
        <v>1.0547079445020491</v>
      </c>
      <c r="CQ147" s="102">
        <v>1.0238976941687652</v>
      </c>
      <c r="CR147" s="102">
        <v>1.0161622146513274</v>
      </c>
      <c r="CS147" s="102">
        <v>0.94157244194275758</v>
      </c>
      <c r="CT147" s="102">
        <v>1.0507052610468615</v>
      </c>
      <c r="CU147" s="103">
        <v>1.0024722286317038</v>
      </c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</row>
    <row r="148" spans="1:143" ht="12.75" x14ac:dyDescent="0.2">
      <c r="A148" s="3">
        <f t="shared" si="84"/>
        <v>2026</v>
      </c>
      <c r="B148" s="43">
        <v>46235</v>
      </c>
      <c r="C148" s="43">
        <v>46265</v>
      </c>
      <c r="D148" s="44">
        <f t="shared" si="89"/>
        <v>46235</v>
      </c>
      <c r="E148" s="94">
        <v>117.3443</v>
      </c>
      <c r="F148" s="46">
        <v>88.763329999999996</v>
      </c>
      <c r="G148" s="94">
        <v>116.2016</v>
      </c>
      <c r="H148" s="46">
        <v>89.775829999999999</v>
      </c>
      <c r="I148" s="94">
        <v>110.4855</v>
      </c>
      <c r="J148" s="46">
        <v>83.167569999999998</v>
      </c>
      <c r="K148" s="94">
        <v>122.50490000000001</v>
      </c>
      <c r="L148" s="46">
        <v>92.216530000000006</v>
      </c>
      <c r="M148" s="94">
        <v>119.8934</v>
      </c>
      <c r="N148" s="46">
        <v>91.923850000000002</v>
      </c>
      <c r="O148" s="94">
        <f t="shared" si="91"/>
        <v>119.7016</v>
      </c>
      <c r="P148" s="46">
        <f t="shared" si="92"/>
        <v>88.775829999999999</v>
      </c>
      <c r="Q148" s="94">
        <f t="shared" si="93"/>
        <v>120.4516</v>
      </c>
      <c r="R148" s="46">
        <f t="shared" si="94"/>
        <v>89.775829999999999</v>
      </c>
      <c r="S148" s="94">
        <f t="shared" si="95"/>
        <v>119.9516</v>
      </c>
      <c r="T148" s="46">
        <f t="shared" si="96"/>
        <v>92.275829999999999</v>
      </c>
      <c r="U148" s="94">
        <f t="shared" si="97"/>
        <v>112.84566</v>
      </c>
      <c r="V148" s="95">
        <f t="shared" si="98"/>
        <v>87.149180000000001</v>
      </c>
      <c r="W148" s="96">
        <v>8.0952693358732439</v>
      </c>
      <c r="X148" s="96">
        <v>8.5303999752648387</v>
      </c>
      <c r="Y148" s="96">
        <v>7.864552413998382</v>
      </c>
      <c r="Z148" s="96">
        <v>7.7649922892327874</v>
      </c>
      <c r="AA148" s="96">
        <v>7.3146161393981908</v>
      </c>
      <c r="AB148" s="96">
        <v>8.0829048248640714</v>
      </c>
      <c r="AC148" s="96">
        <v>7.7457019101798839</v>
      </c>
      <c r="AD148" s="96">
        <v>7.6953924867034385</v>
      </c>
      <c r="AE148" s="96">
        <v>7.3291148083935518</v>
      </c>
      <c r="AF148" s="96">
        <f t="shared" si="99"/>
        <v>8.1880921370351505</v>
      </c>
      <c r="AG148" s="96">
        <f t="shared" si="100"/>
        <v>7.9498368104465928</v>
      </c>
      <c r="AH148" s="96">
        <f t="shared" si="101"/>
        <v>7.8898289459756743</v>
      </c>
      <c r="AI148" s="96">
        <f t="shared" si="102"/>
        <v>8.0825852373615366</v>
      </c>
      <c r="AJ148" s="96">
        <f t="shared" si="103"/>
        <v>7.7647318719600618</v>
      </c>
      <c r="AK148" s="127"/>
      <c r="AL148" s="13"/>
      <c r="AM148" s="13"/>
      <c r="AN148" s="13"/>
      <c r="AO148" s="13"/>
      <c r="AP148" s="13"/>
      <c r="AQ148" s="13"/>
      <c r="AR148" s="8">
        <f t="shared" si="104"/>
        <v>7.9042483282649494</v>
      </c>
      <c r="AS148" s="8">
        <f t="shared" si="105"/>
        <v>7.8531156689739179</v>
      </c>
      <c r="AT148" s="8">
        <f t="shared" si="106"/>
        <v>8.2038377018450799</v>
      </c>
      <c r="AU148" s="8">
        <f t="shared" si="107"/>
        <v>8.1507671235617352</v>
      </c>
      <c r="AV148" s="8">
        <f t="shared" si="90"/>
        <v>8.0279922056614197</v>
      </c>
      <c r="AW148" s="8"/>
      <c r="AX148" s="8">
        <f t="shared" si="108"/>
        <v>7.9053575551819169</v>
      </c>
      <c r="AY148" s="8">
        <f t="shared" si="109"/>
        <v>7.8910670828816674</v>
      </c>
      <c r="AZ148" s="8">
        <f t="shared" si="110"/>
        <v>8.0873046081925128</v>
      </c>
      <c r="BA148" s="8">
        <v>7.9016403928742385</v>
      </c>
      <c r="BB148" s="8">
        <f t="shared" si="111"/>
        <v>7.5170517055007595</v>
      </c>
      <c r="BC148" s="8">
        <v>7.7701240228448638</v>
      </c>
      <c r="BD148" s="8">
        <f t="shared" si="112"/>
        <v>7.8604927064116392</v>
      </c>
      <c r="BE148" s="5"/>
      <c r="BF148" s="60">
        <f t="shared" si="113"/>
        <v>105.0544829</v>
      </c>
      <c r="BG148" s="62">
        <f t="shared" si="114"/>
        <v>104.8385189</v>
      </c>
      <c r="BH148" s="62">
        <f t="shared" si="115"/>
        <v>98.738790099999989</v>
      </c>
      <c r="BI148" s="62">
        <f t="shared" si="116"/>
        <v>107.86649349999999</v>
      </c>
      <c r="BJ148" s="62">
        <f t="shared" si="117"/>
        <v>107.26101889999998</v>
      </c>
      <c r="BK148" s="62">
        <f t="shared" si="118"/>
        <v>109.48090089999999</v>
      </c>
      <c r="BL148" s="62">
        <f t="shared" si="119"/>
        <v>101.7961736</v>
      </c>
      <c r="BM148" s="62">
        <f t="shared" si="120"/>
        <v>106.40351889999999</v>
      </c>
      <c r="BN148" s="63">
        <f t="shared" si="121"/>
        <v>108.0510189</v>
      </c>
      <c r="BO148" s="50"/>
      <c r="BP148" s="104"/>
      <c r="BX148" s="53">
        <f t="shared" si="85"/>
        <v>2026</v>
      </c>
      <c r="BY148" s="97">
        <f t="shared" si="122"/>
        <v>46235</v>
      </c>
      <c r="BZ148" s="56">
        <f t="shared" si="86"/>
        <v>8.1251358102668831</v>
      </c>
      <c r="CA148" s="56">
        <f t="shared" si="87"/>
        <v>7.5170517055007595</v>
      </c>
      <c r="CB148" s="56">
        <v>7.8983240663436254</v>
      </c>
      <c r="CC148" s="56">
        <v>7.7668763895469128</v>
      </c>
      <c r="CD148" s="56">
        <v>7.8983240663436254</v>
      </c>
      <c r="CE148" s="56">
        <f t="shared" si="88"/>
        <v>7.5524799624365659</v>
      </c>
      <c r="CF148" s="1"/>
      <c r="CG148" s="98">
        <v>3.5</v>
      </c>
      <c r="CH148" s="99">
        <v>-1</v>
      </c>
      <c r="CI148" s="99">
        <v>4.25</v>
      </c>
      <c r="CJ148" s="99">
        <v>0</v>
      </c>
      <c r="CK148" s="99">
        <v>3.75</v>
      </c>
      <c r="CL148" s="99">
        <v>2.5</v>
      </c>
      <c r="CM148" s="99">
        <v>-4.4986400000000089</v>
      </c>
      <c r="CN148" s="100">
        <v>-1.6141500000000022</v>
      </c>
      <c r="CO148" s="13"/>
      <c r="CP148" s="101">
        <v>1.0544881220795348</v>
      </c>
      <c r="CQ148" s="102">
        <v>1.0238048557330981</v>
      </c>
      <c r="CR148" s="102">
        <v>1.0160768552102737</v>
      </c>
      <c r="CS148" s="102">
        <v>0.94199915041009064</v>
      </c>
      <c r="CT148" s="102">
        <v>1.0503148801477133</v>
      </c>
      <c r="CU148" s="103">
        <v>1.0024568414845874</v>
      </c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</row>
    <row r="149" spans="1:143" ht="12.75" x14ac:dyDescent="0.2">
      <c r="A149" s="3">
        <f t="shared" si="84"/>
        <v>2026</v>
      </c>
      <c r="B149" s="43">
        <v>46266</v>
      </c>
      <c r="C149" s="43">
        <v>46295</v>
      </c>
      <c r="D149" s="44">
        <f t="shared" si="89"/>
        <v>46266</v>
      </c>
      <c r="E149" s="94">
        <v>105.5788</v>
      </c>
      <c r="F149" s="46">
        <v>87.690100000000001</v>
      </c>
      <c r="G149" s="94">
        <v>100.0915</v>
      </c>
      <c r="H149" s="46">
        <v>84.759690000000006</v>
      </c>
      <c r="I149" s="94">
        <v>99.441059999999993</v>
      </c>
      <c r="J149" s="46">
        <v>82.422719999999998</v>
      </c>
      <c r="K149" s="94">
        <v>109.72499999999999</v>
      </c>
      <c r="L149" s="46">
        <v>89.079989999999995</v>
      </c>
      <c r="M149" s="94">
        <v>104.9102</v>
      </c>
      <c r="N149" s="46">
        <v>87.759420000000006</v>
      </c>
      <c r="O149" s="94">
        <f t="shared" si="91"/>
        <v>102.0915</v>
      </c>
      <c r="P149" s="46">
        <f t="shared" si="92"/>
        <v>82.259690000000006</v>
      </c>
      <c r="Q149" s="94">
        <f t="shared" si="93"/>
        <v>101.0915</v>
      </c>
      <c r="R149" s="46">
        <f t="shared" si="94"/>
        <v>81.759690000000006</v>
      </c>
      <c r="S149" s="94">
        <f t="shared" si="95"/>
        <v>103.3415</v>
      </c>
      <c r="T149" s="46">
        <f t="shared" si="96"/>
        <v>87.009690000000006</v>
      </c>
      <c r="U149" s="94">
        <f t="shared" si="97"/>
        <v>100.65016</v>
      </c>
      <c r="V149" s="95">
        <f t="shared" si="98"/>
        <v>84.839470000000006</v>
      </c>
      <c r="W149" s="96">
        <v>8.0257918577927292</v>
      </c>
      <c r="X149" s="96">
        <v>8.4762622405499215</v>
      </c>
      <c r="Y149" s="96">
        <v>7.8091332427543039</v>
      </c>
      <c r="Z149" s="96">
        <v>7.7982206017938189</v>
      </c>
      <c r="AA149" s="96">
        <v>7.3478450708449019</v>
      </c>
      <c r="AB149" s="96">
        <v>8.1690942885421762</v>
      </c>
      <c r="AC149" s="96">
        <v>7.833508682823763</v>
      </c>
      <c r="AD149" s="96">
        <v>7.7508538129174838</v>
      </c>
      <c r="AE149" s="96">
        <v>7.3866660414104528</v>
      </c>
      <c r="AF149" s="96">
        <f t="shared" si="99"/>
        <v>8.2211930018455632</v>
      </c>
      <c r="AG149" s="96">
        <f t="shared" si="100"/>
        <v>7.9830648690029946</v>
      </c>
      <c r="AH149" s="96">
        <f t="shared" si="101"/>
        <v>7.9230570869920536</v>
      </c>
      <c r="AI149" s="96">
        <f t="shared" si="102"/>
        <v>8.1379207575645296</v>
      </c>
      <c r="AJ149" s="96">
        <f t="shared" si="103"/>
        <v>7.852538681567383</v>
      </c>
      <c r="AK149" s="127"/>
      <c r="AL149" s="13"/>
      <c r="AM149" s="13"/>
      <c r="AN149" s="13"/>
      <c r="AO149" s="13"/>
      <c r="AP149" s="13"/>
      <c r="AQ149" s="13"/>
      <c r="AR149" s="8">
        <f t="shared" si="104"/>
        <v>7.993491922780529</v>
      </c>
      <c r="AS149" s="8">
        <f t="shared" si="105"/>
        <v>7.9094845339134903</v>
      </c>
      <c r="AT149" s="8">
        <f t="shared" si="106"/>
        <v>8.2964636132429028</v>
      </c>
      <c r="AU149" s="8">
        <f t="shared" si="107"/>
        <v>8.2092723587870733</v>
      </c>
      <c r="AV149" s="8">
        <f t="shared" si="90"/>
        <v>8.1021781071809986</v>
      </c>
      <c r="AW149" s="8"/>
      <c r="AX149" s="8">
        <f t="shared" si="108"/>
        <v>7.939167397022608</v>
      </c>
      <c r="AY149" s="8">
        <f t="shared" si="109"/>
        <v>7.9801657867313667</v>
      </c>
      <c r="AZ149" s="8">
        <f t="shared" si="110"/>
        <v>8.1735237967980812</v>
      </c>
      <c r="BA149" s="8">
        <v>7.9355468698414127</v>
      </c>
      <c r="BB149" s="8">
        <f t="shared" si="111"/>
        <v>7.5511012304999516</v>
      </c>
      <c r="BC149" s="8">
        <v>7.8034730330550923</v>
      </c>
      <c r="BD149" s="8">
        <f t="shared" si="112"/>
        <v>7.8938712222941421</v>
      </c>
      <c r="BE149" s="5"/>
      <c r="BF149" s="60">
        <f t="shared" si="113"/>
        <v>97.886659000000009</v>
      </c>
      <c r="BG149" s="62">
        <f t="shared" si="114"/>
        <v>93.498821699999993</v>
      </c>
      <c r="BH149" s="62">
        <f t="shared" si="115"/>
        <v>92.123173799999989</v>
      </c>
      <c r="BI149" s="62">
        <f t="shared" si="116"/>
        <v>97.535364600000008</v>
      </c>
      <c r="BJ149" s="62">
        <f t="shared" si="117"/>
        <v>92.778821699999995</v>
      </c>
      <c r="BK149" s="62">
        <f t="shared" si="118"/>
        <v>100.84764569999999</v>
      </c>
      <c r="BL149" s="62">
        <f t="shared" si="119"/>
        <v>93.851563299999995</v>
      </c>
      <c r="BM149" s="62">
        <f t="shared" si="120"/>
        <v>93.563821699999991</v>
      </c>
      <c r="BN149" s="63">
        <f t="shared" si="121"/>
        <v>96.318821700000001</v>
      </c>
      <c r="BO149" s="50"/>
      <c r="BP149" s="104"/>
      <c r="BX149" s="53">
        <f t="shared" si="85"/>
        <v>2026</v>
      </c>
      <c r="BY149" s="97">
        <f t="shared" si="122"/>
        <v>46266</v>
      </c>
      <c r="BZ149" s="56">
        <f t="shared" si="86"/>
        <v>8.0681143355842213</v>
      </c>
      <c r="CA149" s="56">
        <f t="shared" si="87"/>
        <v>7.5511012304999516</v>
      </c>
      <c r="CB149" s="56">
        <v>7.9322305433107996</v>
      </c>
      <c r="CC149" s="56">
        <v>7.8002254606119994</v>
      </c>
      <c r="CD149" s="56">
        <v>7.9322305433107996</v>
      </c>
      <c r="CE149" s="56">
        <f t="shared" si="88"/>
        <v>7.5865819035764588</v>
      </c>
      <c r="CF149" s="1"/>
      <c r="CG149" s="98">
        <v>2</v>
      </c>
      <c r="CH149" s="99">
        <v>-2.5</v>
      </c>
      <c r="CI149" s="99">
        <v>1</v>
      </c>
      <c r="CJ149" s="99">
        <v>-3</v>
      </c>
      <c r="CK149" s="99">
        <v>3.25</v>
      </c>
      <c r="CL149" s="99">
        <v>2.25</v>
      </c>
      <c r="CM149" s="99">
        <v>-4.9286400000000015</v>
      </c>
      <c r="CN149" s="100">
        <v>-2.8506300000000024</v>
      </c>
      <c r="CO149" s="13"/>
      <c r="CP149" s="101">
        <v>1.0542396043469773</v>
      </c>
      <c r="CQ149" s="102">
        <v>1.0237033903819874</v>
      </c>
      <c r="CR149" s="102">
        <v>1.0160083295373201</v>
      </c>
      <c r="CS149" s="102">
        <v>0.94224637209605</v>
      </c>
      <c r="CT149" s="102">
        <v>1.0499386201816843</v>
      </c>
      <c r="CU149" s="103">
        <v>1.0024293071615975</v>
      </c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</row>
    <row r="150" spans="1:143" ht="12.75" x14ac:dyDescent="0.2">
      <c r="A150" s="3">
        <f t="shared" si="84"/>
        <v>2026</v>
      </c>
      <c r="B150" s="43">
        <v>46296</v>
      </c>
      <c r="C150" s="43">
        <v>46326</v>
      </c>
      <c r="D150" s="44">
        <f t="shared" si="89"/>
        <v>46296</v>
      </c>
      <c r="E150" s="94">
        <v>98.828530000000001</v>
      </c>
      <c r="F150" s="46">
        <v>86.212549999999993</v>
      </c>
      <c r="G150" s="94">
        <v>87.588700000000003</v>
      </c>
      <c r="H150" s="46">
        <v>83.097239999999999</v>
      </c>
      <c r="I150" s="94">
        <v>93.385589999999993</v>
      </c>
      <c r="J150" s="46">
        <v>80.793149999999997</v>
      </c>
      <c r="K150" s="94">
        <v>99.30556</v>
      </c>
      <c r="L150" s="46">
        <v>89.490970000000004</v>
      </c>
      <c r="M150" s="94">
        <v>94.016400000000004</v>
      </c>
      <c r="N150" s="46">
        <v>86.860110000000006</v>
      </c>
      <c r="O150" s="94">
        <f t="shared" si="91"/>
        <v>87.838700000000003</v>
      </c>
      <c r="P150" s="46">
        <f t="shared" si="92"/>
        <v>82.097239999999999</v>
      </c>
      <c r="Q150" s="94">
        <f t="shared" si="93"/>
        <v>87.088700000000003</v>
      </c>
      <c r="R150" s="46">
        <f t="shared" si="94"/>
        <v>82.097239999999999</v>
      </c>
      <c r="S150" s="94">
        <f t="shared" si="95"/>
        <v>90.588700000000003</v>
      </c>
      <c r="T150" s="46">
        <f t="shared" si="96"/>
        <v>84.097239999999999</v>
      </c>
      <c r="U150" s="94">
        <f t="shared" si="97"/>
        <v>95.756510000000006</v>
      </c>
      <c r="V150" s="95">
        <f t="shared" si="98"/>
        <v>83.281779999999998</v>
      </c>
      <c r="W150" s="96">
        <v>8.065966441467749</v>
      </c>
      <c r="X150" s="96">
        <v>8.521978227377744</v>
      </c>
      <c r="Y150" s="96">
        <v>7.8896123698158913</v>
      </c>
      <c r="Z150" s="96">
        <v>7.8767726060647085</v>
      </c>
      <c r="AA150" s="96">
        <v>7.4263958323193231</v>
      </c>
      <c r="AB150" s="96">
        <v>8.2963198113129906</v>
      </c>
      <c r="AC150" s="96">
        <v>8.1675566516599805</v>
      </c>
      <c r="AD150" s="96">
        <v>7.8816946750116674</v>
      </c>
      <c r="AE150" s="96">
        <v>7.5080112158514627</v>
      </c>
      <c r="AF150" s="96">
        <f t="shared" si="99"/>
        <v>8.3013954403536676</v>
      </c>
      <c r="AG150" s="96">
        <f t="shared" si="100"/>
        <v>8.062378583526538</v>
      </c>
      <c r="AH150" s="96">
        <f t="shared" si="101"/>
        <v>8.0018631691387778</v>
      </c>
      <c r="AI150" s="96">
        <f t="shared" si="102"/>
        <v>8.2715547615504903</v>
      </c>
      <c r="AJ150" s="96">
        <f t="shared" si="103"/>
        <v>8.1865863735883604</v>
      </c>
      <c r="AK150" s="127"/>
      <c r="AL150" s="13"/>
      <c r="AM150" s="13"/>
      <c r="AN150" s="13"/>
      <c r="AO150" s="13"/>
      <c r="AP150" s="13"/>
      <c r="AQ150" s="13"/>
      <c r="AR150" s="8">
        <f t="shared" si="104"/>
        <v>8.3330060693769497</v>
      </c>
      <c r="AS150" s="8">
        <f t="shared" si="105"/>
        <v>8.0424664041179668</v>
      </c>
      <c r="AT150" s="8">
        <f t="shared" si="106"/>
        <v>8.6488452875988937</v>
      </c>
      <c r="AU150" s="8">
        <f t="shared" si="107"/>
        <v>8.3472942189994157</v>
      </c>
      <c r="AV150" s="8">
        <f t="shared" si="90"/>
        <v>8.3429029950233069</v>
      </c>
      <c r="AW150" s="8"/>
      <c r="AX150" s="8">
        <f t="shared" si="108"/>
        <v>8.0190941412949819</v>
      </c>
      <c r="AY150" s="8">
        <f t="shared" si="109"/>
        <v>8.3191287180720241</v>
      </c>
      <c r="AZ150" s="8">
        <f t="shared" si="110"/>
        <v>8.3007931969672981</v>
      </c>
      <c r="BA150" s="8">
        <v>8.0157019047946658</v>
      </c>
      <c r="BB150" s="8">
        <f t="shared" si="111"/>
        <v>7.6315918150623254</v>
      </c>
      <c r="BC150" s="8">
        <v>7.8823102145660187</v>
      </c>
      <c r="BD150" s="8">
        <f t="shared" si="112"/>
        <v>7.9727783084527459</v>
      </c>
      <c r="BE150" s="5"/>
      <c r="BF150" s="60">
        <f t="shared" si="113"/>
        <v>93.4036586</v>
      </c>
      <c r="BG150" s="62">
        <f t="shared" si="114"/>
        <v>85.657372199999998</v>
      </c>
      <c r="BH150" s="62">
        <f t="shared" si="115"/>
        <v>87.970840799999991</v>
      </c>
      <c r="BI150" s="62">
        <f t="shared" si="116"/>
        <v>90.939195299999994</v>
      </c>
      <c r="BJ150" s="62">
        <f t="shared" si="117"/>
        <v>84.942372199999994</v>
      </c>
      <c r="BK150" s="62">
        <f t="shared" si="118"/>
        <v>95.085286299999993</v>
      </c>
      <c r="BL150" s="62">
        <f t="shared" si="119"/>
        <v>90.392376100000007</v>
      </c>
      <c r="BM150" s="62">
        <f t="shared" si="120"/>
        <v>85.369872200000003</v>
      </c>
      <c r="BN150" s="63">
        <f t="shared" si="121"/>
        <v>87.797372199999998</v>
      </c>
      <c r="BO150" s="50"/>
      <c r="BP150" s="104"/>
      <c r="BX150" s="53">
        <f t="shared" si="85"/>
        <v>2026</v>
      </c>
      <c r="BY150" s="97">
        <f t="shared" si="122"/>
        <v>46296</v>
      </c>
      <c r="BZ150" s="56">
        <f t="shared" si="86"/>
        <v>8.1509203105421264</v>
      </c>
      <c r="CA150" s="56">
        <f t="shared" si="87"/>
        <v>7.6315918150623254</v>
      </c>
      <c r="CB150" s="56">
        <v>8.0123855782640518</v>
      </c>
      <c r="CC150" s="56">
        <v>7.8790627859840336</v>
      </c>
      <c r="CD150" s="56">
        <v>8.0123855782640518</v>
      </c>
      <c r="CE150" s="56">
        <f t="shared" si="88"/>
        <v>7.6671963960584177</v>
      </c>
      <c r="CF150" s="1"/>
      <c r="CG150" s="98">
        <v>0.25</v>
      </c>
      <c r="CH150" s="99">
        <v>-1</v>
      </c>
      <c r="CI150" s="99">
        <v>-0.5</v>
      </c>
      <c r="CJ150" s="99">
        <v>-1</v>
      </c>
      <c r="CK150" s="99">
        <v>3</v>
      </c>
      <c r="CL150" s="99">
        <v>1</v>
      </c>
      <c r="CM150" s="99">
        <v>-3.0720199999999949</v>
      </c>
      <c r="CN150" s="100">
        <v>-2.9307700000000025</v>
      </c>
      <c r="CO150" s="13"/>
      <c r="CP150" s="101">
        <v>1.0539082255544638</v>
      </c>
      <c r="CQ150" s="102">
        <v>1.0235637089889993</v>
      </c>
      <c r="CR150" s="102">
        <v>1.0158809412598448</v>
      </c>
      <c r="CS150" s="102">
        <v>0.94282216889203851</v>
      </c>
      <c r="CT150" s="102">
        <v>1.0494639925313074</v>
      </c>
      <c r="CU150" s="103">
        <v>1.0023299161230197</v>
      </c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</row>
    <row r="151" spans="1:143" ht="12.75" x14ac:dyDescent="0.2">
      <c r="A151" s="3">
        <f t="shared" si="84"/>
        <v>2026</v>
      </c>
      <c r="B151" s="43">
        <v>46327</v>
      </c>
      <c r="C151" s="43">
        <v>46356</v>
      </c>
      <c r="D151" s="44">
        <f t="shared" si="89"/>
        <v>46327</v>
      </c>
      <c r="E151" s="94">
        <v>108.0722</v>
      </c>
      <c r="F151" s="46">
        <v>90.611689999999996</v>
      </c>
      <c r="G151" s="94">
        <v>86.987970000000004</v>
      </c>
      <c r="H151" s="46">
        <v>84.404769999999999</v>
      </c>
      <c r="I151" s="94">
        <v>102.1401</v>
      </c>
      <c r="J151" s="46">
        <v>85.567499999999995</v>
      </c>
      <c r="K151" s="94">
        <v>102.90860000000001</v>
      </c>
      <c r="L151" s="46">
        <v>94.050510000000003</v>
      </c>
      <c r="M151" s="94">
        <v>97.465519999999998</v>
      </c>
      <c r="N151" s="46">
        <v>89.776560000000003</v>
      </c>
      <c r="O151" s="94">
        <f t="shared" si="91"/>
        <v>86.237970000000004</v>
      </c>
      <c r="P151" s="46">
        <f t="shared" si="92"/>
        <v>83.404769999999999</v>
      </c>
      <c r="Q151" s="94">
        <f t="shared" si="93"/>
        <v>86.487970000000004</v>
      </c>
      <c r="R151" s="46">
        <f t="shared" si="94"/>
        <v>83.904769999999999</v>
      </c>
      <c r="S151" s="94">
        <f t="shared" si="95"/>
        <v>89.737970000000004</v>
      </c>
      <c r="T151" s="46">
        <f t="shared" si="96"/>
        <v>84.904769999999999</v>
      </c>
      <c r="U151" s="94">
        <f t="shared" si="97"/>
        <v>105.04216</v>
      </c>
      <c r="V151" s="95">
        <f t="shared" si="98"/>
        <v>87.785159999999991</v>
      </c>
      <c r="W151" s="96">
        <v>8.2613441947826232</v>
      </c>
      <c r="X151" s="96">
        <v>8.6043119214993418</v>
      </c>
      <c r="Y151" s="96">
        <v>8.1341386435185949</v>
      </c>
      <c r="Z151" s="96">
        <v>8.2172961934644988</v>
      </c>
      <c r="AA151" s="96">
        <v>8.0143122820592119</v>
      </c>
      <c r="AB151" s="96">
        <v>8.6162256283247647</v>
      </c>
      <c r="AC151" s="96">
        <v>8.4855427594045096</v>
      </c>
      <c r="AD151" s="96">
        <v>8.4880533331538981</v>
      </c>
      <c r="AE151" s="96">
        <v>7.7720474241662654</v>
      </c>
      <c r="AF151" s="96">
        <f t="shared" si="99"/>
        <v>8.6407713786337759</v>
      </c>
      <c r="AG151" s="96">
        <f t="shared" si="100"/>
        <v>8.4022652827325661</v>
      </c>
      <c r="AH151" s="96">
        <f t="shared" si="101"/>
        <v>8.3421312989787495</v>
      </c>
      <c r="AI151" s="96">
        <f t="shared" si="102"/>
        <v>8.9041716922359644</v>
      </c>
      <c r="AJ151" s="96">
        <f t="shared" si="103"/>
        <v>8.5045726223640319</v>
      </c>
      <c r="AK151" s="127"/>
      <c r="AL151" s="13"/>
      <c r="AM151" s="13"/>
      <c r="AN151" s="13"/>
      <c r="AO151" s="13"/>
      <c r="AP151" s="13"/>
      <c r="AQ151" s="13"/>
      <c r="AR151" s="8">
        <f t="shared" si="104"/>
        <v>8.6561955273955782</v>
      </c>
      <c r="AS151" s="8">
        <f t="shared" si="105"/>
        <v>8.6587471827969296</v>
      </c>
      <c r="AT151" s="8">
        <f t="shared" si="106"/>
        <v>8.9842835704878414</v>
      </c>
      <c r="AU151" s="8">
        <f t="shared" si="107"/>
        <v>8.9869319331900179</v>
      </c>
      <c r="AV151" s="8">
        <f t="shared" si="90"/>
        <v>8.8215395534675913</v>
      </c>
      <c r="AW151" s="8"/>
      <c r="AX151" s="8">
        <f t="shared" si="108"/>
        <v>8.3655772379573659</v>
      </c>
      <c r="AY151" s="8">
        <f t="shared" si="109"/>
        <v>8.6417934646418146</v>
      </c>
      <c r="AZ151" s="8">
        <f t="shared" si="110"/>
        <v>8.6208093427454902</v>
      </c>
      <c r="BA151" s="8">
        <v>8.3631753107539168</v>
      </c>
      <c r="BB151" s="8">
        <f t="shared" si="111"/>
        <v>8.234026951592595</v>
      </c>
      <c r="BC151" s="8">
        <v>8.2240707039951104</v>
      </c>
      <c r="BD151" s="8">
        <f t="shared" si="112"/>
        <v>8.3148411787689582</v>
      </c>
      <c r="BE151" s="5"/>
      <c r="BF151" s="60">
        <f t="shared" si="113"/>
        <v>100.56418069999999</v>
      </c>
      <c r="BG151" s="62">
        <f t="shared" si="114"/>
        <v>85.877194000000003</v>
      </c>
      <c r="BH151" s="62">
        <f t="shared" si="115"/>
        <v>95.013881999999995</v>
      </c>
      <c r="BI151" s="62">
        <f t="shared" si="116"/>
        <v>94.159267199999988</v>
      </c>
      <c r="BJ151" s="62">
        <f t="shared" si="117"/>
        <v>85.377194000000003</v>
      </c>
      <c r="BK151" s="62">
        <f t="shared" si="118"/>
        <v>99.099621299999995</v>
      </c>
      <c r="BL151" s="62">
        <f t="shared" si="119"/>
        <v>97.621649999999988</v>
      </c>
      <c r="BM151" s="62">
        <f t="shared" si="120"/>
        <v>85.019693999999987</v>
      </c>
      <c r="BN151" s="63">
        <f t="shared" si="121"/>
        <v>87.659694000000002</v>
      </c>
      <c r="BO151" s="50"/>
      <c r="BP151" s="104"/>
      <c r="BX151" s="53">
        <f t="shared" si="85"/>
        <v>2026</v>
      </c>
      <c r="BY151" s="97">
        <f t="shared" si="122"/>
        <v>46327</v>
      </c>
      <c r="BZ151" s="56">
        <f t="shared" si="86"/>
        <v>8.4025164353519877</v>
      </c>
      <c r="CA151" s="56">
        <f t="shared" si="87"/>
        <v>8.234026951592595</v>
      </c>
      <c r="CB151" s="56">
        <v>8.3598589842233064</v>
      </c>
      <c r="CC151" s="56">
        <v>8.2208238990534124</v>
      </c>
      <c r="CD151" s="56">
        <v>8.3598589842233064</v>
      </c>
      <c r="CE151" s="56">
        <f t="shared" si="88"/>
        <v>8.2705589265796515</v>
      </c>
      <c r="CF151" s="1"/>
      <c r="CG151" s="98">
        <v>-0.75</v>
      </c>
      <c r="CH151" s="99">
        <v>-1</v>
      </c>
      <c r="CI151" s="99">
        <v>-0.5</v>
      </c>
      <c r="CJ151" s="99">
        <v>-0.5</v>
      </c>
      <c r="CK151" s="99">
        <v>2.75</v>
      </c>
      <c r="CL151" s="99">
        <v>0.5</v>
      </c>
      <c r="CM151" s="99">
        <v>-3.0300399999999996</v>
      </c>
      <c r="CN151" s="100">
        <v>-2.8265299999999982</v>
      </c>
      <c r="CO151" s="13"/>
      <c r="CP151" s="101">
        <v>1.0515346137219785</v>
      </c>
      <c r="CQ151" s="102">
        <v>1.0225097264249985</v>
      </c>
      <c r="CR151" s="102">
        <v>1.015191749521398</v>
      </c>
      <c r="CS151" s="102">
        <v>0.97529796825788917</v>
      </c>
      <c r="CT151" s="102">
        <v>1.0490240038262637</v>
      </c>
      <c r="CU151" s="103">
        <v>1.0022426217743623</v>
      </c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</row>
    <row r="152" spans="1:143" ht="12.75" x14ac:dyDescent="0.2">
      <c r="A152" s="3">
        <f t="shared" si="84"/>
        <v>2026</v>
      </c>
      <c r="B152" s="43">
        <v>46357</v>
      </c>
      <c r="C152" s="43">
        <v>46387</v>
      </c>
      <c r="D152" s="44">
        <f t="shared" si="89"/>
        <v>46357</v>
      </c>
      <c r="E152" s="94">
        <v>112.5937</v>
      </c>
      <c r="F152" s="46">
        <v>92.88212</v>
      </c>
      <c r="G152" s="94">
        <v>90.732439999999997</v>
      </c>
      <c r="H152" s="46">
        <v>87.698189999999997</v>
      </c>
      <c r="I152" s="94">
        <v>107.02760000000001</v>
      </c>
      <c r="J152" s="46">
        <v>87.478260000000006</v>
      </c>
      <c r="K152" s="94">
        <v>103.584</v>
      </c>
      <c r="L152" s="46">
        <v>93.779169999999993</v>
      </c>
      <c r="M152" s="94">
        <v>99.275679999999994</v>
      </c>
      <c r="N152" s="46">
        <v>92.678569999999993</v>
      </c>
      <c r="O152" s="94">
        <f t="shared" si="91"/>
        <v>90.232439999999997</v>
      </c>
      <c r="P152" s="46">
        <f t="shared" si="92"/>
        <v>87.198189999999997</v>
      </c>
      <c r="Q152" s="94">
        <f t="shared" si="93"/>
        <v>90.232439999999997</v>
      </c>
      <c r="R152" s="46">
        <f t="shared" si="94"/>
        <v>87.198189999999997</v>
      </c>
      <c r="S152" s="94">
        <f t="shared" si="95"/>
        <v>93.232439999999997</v>
      </c>
      <c r="T152" s="46">
        <f t="shared" si="96"/>
        <v>88.448189999999997</v>
      </c>
      <c r="U152" s="94">
        <f t="shared" si="97"/>
        <v>108.83529</v>
      </c>
      <c r="V152" s="95">
        <f t="shared" si="98"/>
        <v>90.318479999999994</v>
      </c>
      <c r="W152" s="96">
        <v>8.5454967095257874</v>
      </c>
      <c r="X152" s="96">
        <v>9.0163397347594412</v>
      </c>
      <c r="Y152" s="96">
        <v>8.424826779927594</v>
      </c>
      <c r="Z152" s="96">
        <v>8.4294279954432429</v>
      </c>
      <c r="AA152" s="96">
        <v>8.2296153849317886</v>
      </c>
      <c r="AB152" s="96">
        <v>8.7539792956208888</v>
      </c>
      <c r="AC152" s="96">
        <v>8.6262634539003766</v>
      </c>
      <c r="AD152" s="96">
        <v>8.6265624962238796</v>
      </c>
      <c r="AE152" s="96">
        <v>7.8157899730006326</v>
      </c>
      <c r="AF152" s="96">
        <f t="shared" si="99"/>
        <v>8.8612769644470468</v>
      </c>
      <c r="AG152" s="96">
        <f t="shared" si="100"/>
        <v>8.6187107985436189</v>
      </c>
      <c r="AH152" s="96">
        <f t="shared" si="101"/>
        <v>8.5557856843762021</v>
      </c>
      <c r="AI152" s="96">
        <f t="shared" si="102"/>
        <v>9.057268982807015</v>
      </c>
      <c r="AJ152" s="96">
        <f t="shared" si="103"/>
        <v>8.6452933754840977</v>
      </c>
      <c r="AK152" s="127"/>
      <c r="AL152" s="13"/>
      <c r="AM152" s="13"/>
      <c r="AN152" s="13"/>
      <c r="AO152" s="13"/>
      <c r="AP152" s="13"/>
      <c r="AQ152" s="13"/>
      <c r="AR152" s="8">
        <f t="shared" si="104"/>
        <v>8.7992188981607651</v>
      </c>
      <c r="AS152" s="8">
        <f t="shared" si="105"/>
        <v>8.7995228338488456</v>
      </c>
      <c r="AT152" s="8">
        <f t="shared" si="106"/>
        <v>9.1327275024050092</v>
      </c>
      <c r="AU152" s="8">
        <f t="shared" si="107"/>
        <v>9.13304295720339</v>
      </c>
      <c r="AV152" s="8">
        <f t="shared" si="90"/>
        <v>8.9661280479045011</v>
      </c>
      <c r="AW152" s="8"/>
      <c r="AX152" s="8">
        <f t="shared" si="108"/>
        <v>8.5814215623150609</v>
      </c>
      <c r="AY152" s="8">
        <f t="shared" si="109"/>
        <v>8.7845846310506097</v>
      </c>
      <c r="AZ152" s="8">
        <f t="shared" si="110"/>
        <v>8.7586105183749243</v>
      </c>
      <c r="BA152" s="8">
        <v>8.5796362913643112</v>
      </c>
      <c r="BB152" s="8">
        <f t="shared" si="111"/>
        <v>8.4546469975733061</v>
      </c>
      <c r="BC152" s="8">
        <v>8.4369727834261479</v>
      </c>
      <c r="BD152" s="8">
        <f t="shared" si="112"/>
        <v>8.5279318889434883</v>
      </c>
      <c r="BE152" s="5"/>
      <c r="BF152" s="60">
        <f t="shared" si="113"/>
        <v>104.11772059999998</v>
      </c>
      <c r="BG152" s="62">
        <f t="shared" si="114"/>
        <v>89.427712499999984</v>
      </c>
      <c r="BH152" s="62">
        <f t="shared" si="115"/>
        <v>98.621383800000004</v>
      </c>
      <c r="BI152" s="62">
        <f t="shared" si="116"/>
        <v>96.438922699999978</v>
      </c>
      <c r="BJ152" s="62">
        <f t="shared" si="117"/>
        <v>88.927712499999984</v>
      </c>
      <c r="BK152" s="62">
        <f t="shared" si="118"/>
        <v>99.367923099999985</v>
      </c>
      <c r="BL152" s="62">
        <f t="shared" si="119"/>
        <v>100.87306169999999</v>
      </c>
      <c r="BM152" s="62">
        <f t="shared" si="120"/>
        <v>88.927712499999984</v>
      </c>
      <c r="BN152" s="63">
        <f t="shared" si="121"/>
        <v>91.175212499999986</v>
      </c>
      <c r="BO152" s="50"/>
      <c r="BP152" s="104"/>
      <c r="BX152" s="53">
        <f t="shared" si="85"/>
        <v>2026</v>
      </c>
      <c r="BY152" s="97">
        <f t="shared" si="122"/>
        <v>46357</v>
      </c>
      <c r="BZ152" s="56">
        <f t="shared" si="86"/>
        <v>8.7016090749332182</v>
      </c>
      <c r="CA152" s="56">
        <f t="shared" si="87"/>
        <v>8.4546469975733061</v>
      </c>
      <c r="CB152" s="56">
        <v>8.5763199648337007</v>
      </c>
      <c r="CC152" s="56">
        <v>8.4337263669855123</v>
      </c>
      <c r="CD152" s="56">
        <v>8.5763199648337007</v>
      </c>
      <c r="CE152" s="56">
        <f t="shared" si="88"/>
        <v>8.4915185970153821</v>
      </c>
      <c r="CF152" s="1"/>
      <c r="CG152" s="98">
        <v>-0.5</v>
      </c>
      <c r="CH152" s="99">
        <v>-0.5</v>
      </c>
      <c r="CI152" s="99">
        <v>-0.5</v>
      </c>
      <c r="CJ152" s="99">
        <v>-0.5</v>
      </c>
      <c r="CK152" s="99">
        <v>2.5</v>
      </c>
      <c r="CL152" s="99">
        <v>0.75</v>
      </c>
      <c r="CM152" s="99">
        <v>-3.7584099999999978</v>
      </c>
      <c r="CN152" s="100">
        <v>-2.5636399999999995</v>
      </c>
      <c r="CO152" s="13"/>
      <c r="CP152" s="101">
        <v>1.051231111913792</v>
      </c>
      <c r="CQ152" s="102">
        <v>1.0224549996989947</v>
      </c>
      <c r="CR152" s="102">
        <v>1.0149900668231895</v>
      </c>
      <c r="CS152" s="102">
        <v>0.97629582806573956</v>
      </c>
      <c r="CT152" s="102">
        <v>1.0499279390570311</v>
      </c>
      <c r="CU152" s="103">
        <v>1.0022060445621002</v>
      </c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</row>
    <row r="153" spans="1:143" ht="12.75" x14ac:dyDescent="0.2">
      <c r="A153" s="3">
        <f t="shared" si="84"/>
        <v>2027</v>
      </c>
      <c r="B153" s="43">
        <v>46388</v>
      </c>
      <c r="C153" s="43">
        <v>46418</v>
      </c>
      <c r="D153" s="44">
        <f t="shared" si="89"/>
        <v>46388</v>
      </c>
      <c r="E153" s="94">
        <v>111.15130000000001</v>
      </c>
      <c r="F153" s="46">
        <v>97.239040000000003</v>
      </c>
      <c r="G153" s="94">
        <v>97.266030000000001</v>
      </c>
      <c r="H153" s="46">
        <v>93.291399999999996</v>
      </c>
      <c r="I153" s="94">
        <v>107.5677</v>
      </c>
      <c r="J153" s="46">
        <v>92.086079999999995</v>
      </c>
      <c r="K153" s="94">
        <v>109.1524</v>
      </c>
      <c r="L153" s="46">
        <v>98.889169999999993</v>
      </c>
      <c r="M153" s="94">
        <v>104.9877</v>
      </c>
      <c r="N153" s="46">
        <v>98.003230000000002</v>
      </c>
      <c r="O153" s="94">
        <f t="shared" si="91"/>
        <v>96.766030000000001</v>
      </c>
      <c r="P153" s="46">
        <f t="shared" si="92"/>
        <v>92.791399999999996</v>
      </c>
      <c r="Q153" s="94">
        <f t="shared" si="93"/>
        <v>96.766030000000001</v>
      </c>
      <c r="R153" s="46">
        <f t="shared" si="94"/>
        <v>92.791399999999996</v>
      </c>
      <c r="S153" s="94">
        <f t="shared" si="95"/>
        <v>99.016030000000001</v>
      </c>
      <c r="T153" s="46">
        <f t="shared" si="96"/>
        <v>91.791399999999996</v>
      </c>
      <c r="U153" s="94">
        <f t="shared" si="97"/>
        <v>104.53389000000001</v>
      </c>
      <c r="V153" s="95">
        <f t="shared" si="98"/>
        <v>93.105650000000011</v>
      </c>
      <c r="W153" s="96">
        <v>9.2023936647536608</v>
      </c>
      <c r="X153" s="96">
        <v>9.4743070734930637</v>
      </c>
      <c r="Y153" s="96">
        <v>9.0419158051624873</v>
      </c>
      <c r="Z153" s="96">
        <v>9.0583887614478247</v>
      </c>
      <c r="AA153" s="96">
        <v>8.8406147535665447</v>
      </c>
      <c r="AB153" s="96">
        <v>9.1626667098334469</v>
      </c>
      <c r="AC153" s="96">
        <v>9.239046655626467</v>
      </c>
      <c r="AD153" s="96">
        <v>9.2464799447828163</v>
      </c>
      <c r="AE153" s="96">
        <v>8.5521670188702004</v>
      </c>
      <c r="AF153" s="96">
        <f t="shared" si="99"/>
        <v>9.4930530565986899</v>
      </c>
      <c r="AG153" s="96">
        <f t="shared" si="100"/>
        <v>9.2491461677716558</v>
      </c>
      <c r="AH153" s="96">
        <f t="shared" si="101"/>
        <v>9.185013300523142</v>
      </c>
      <c r="AI153" s="96">
        <f t="shared" si="102"/>
        <v>9.6836684438514222</v>
      </c>
      <c r="AJ153" s="96">
        <f t="shared" si="103"/>
        <v>9.2579835261885375</v>
      </c>
      <c r="AK153" s="127"/>
      <c r="AL153" s="13"/>
      <c r="AM153" s="13"/>
      <c r="AN153" s="13"/>
      <c r="AO153" s="13"/>
      <c r="AP153" s="13"/>
      <c r="AQ153" s="13"/>
      <c r="AR153" s="8">
        <f t="shared" si="104"/>
        <v>9.4220293481313817</v>
      </c>
      <c r="AS153" s="8">
        <f t="shared" si="105"/>
        <v>9.4295842715548499</v>
      </c>
      <c r="AT153" s="8">
        <f t="shared" si="106"/>
        <v>9.7791423613061141</v>
      </c>
      <c r="AU153" s="8">
        <f t="shared" si="107"/>
        <v>9.7869836150278857</v>
      </c>
      <c r="AV153" s="8">
        <f t="shared" si="90"/>
        <v>9.6044348990050583</v>
      </c>
      <c r="AW153" s="8"/>
      <c r="AX153" s="8">
        <f t="shared" si="108"/>
        <v>9.2213897816929435</v>
      </c>
      <c r="AY153" s="8">
        <f t="shared" si="109"/>
        <v>9.4063839225027568</v>
      </c>
      <c r="AZ153" s="8">
        <f t="shared" si="110"/>
        <v>9.167438880253524</v>
      </c>
      <c r="BA153" s="8">
        <v>9.2215593888915954</v>
      </c>
      <c r="BB153" s="8">
        <f t="shared" si="111"/>
        <v>9.0807350892166685</v>
      </c>
      <c r="BC153" s="8">
        <v>9.0683418269968961</v>
      </c>
      <c r="BD153" s="8">
        <f t="shared" si="112"/>
        <v>9.1597357724237316</v>
      </c>
      <c r="BE153" s="5"/>
      <c r="BF153" s="60">
        <f t="shared" si="113"/>
        <v>105.1690282</v>
      </c>
      <c r="BG153" s="62">
        <f t="shared" si="114"/>
        <v>95.556939099999994</v>
      </c>
      <c r="BH153" s="62">
        <f t="shared" si="115"/>
        <v>100.91060339999999</v>
      </c>
      <c r="BI153" s="62">
        <f t="shared" si="116"/>
        <v>101.9843779</v>
      </c>
      <c r="BJ153" s="62">
        <f t="shared" si="117"/>
        <v>95.056939099999994</v>
      </c>
      <c r="BK153" s="62">
        <f t="shared" si="118"/>
        <v>104.73921109999999</v>
      </c>
      <c r="BL153" s="62">
        <f t="shared" si="119"/>
        <v>99.619746800000001</v>
      </c>
      <c r="BM153" s="62">
        <f t="shared" si="120"/>
        <v>95.056939099999994</v>
      </c>
      <c r="BN153" s="63">
        <f t="shared" si="121"/>
        <v>95.909439099999986</v>
      </c>
      <c r="BO153" s="50"/>
      <c r="BP153" s="104"/>
      <c r="BX153" s="53">
        <f t="shared" si="85"/>
        <v>2027</v>
      </c>
      <c r="BY153" s="97">
        <f t="shared" si="122"/>
        <v>46388</v>
      </c>
      <c r="BZ153" s="56">
        <f t="shared" si="86"/>
        <v>9.3365396493080439</v>
      </c>
      <c r="CA153" s="56">
        <f t="shared" si="87"/>
        <v>9.0807350892166685</v>
      </c>
      <c r="CB153" s="56">
        <v>9.218243062360985</v>
      </c>
      <c r="CC153" s="56">
        <v>9.0650965626706324</v>
      </c>
      <c r="CD153" s="56">
        <v>9.218243062360985</v>
      </c>
      <c r="CE153" s="56">
        <f t="shared" si="88"/>
        <v>9.1185704942185399</v>
      </c>
      <c r="CF153" s="1"/>
      <c r="CG153" s="98">
        <v>-0.5</v>
      </c>
      <c r="CH153" s="99">
        <v>-0.5</v>
      </c>
      <c r="CI153" s="99">
        <v>-0.5</v>
      </c>
      <c r="CJ153" s="99">
        <v>-0.5</v>
      </c>
      <c r="CK153" s="99">
        <v>1.75</v>
      </c>
      <c r="CL153" s="99">
        <v>-1.5</v>
      </c>
      <c r="CM153" s="99">
        <v>-6.6174099999999925</v>
      </c>
      <c r="CN153" s="100">
        <v>-4.1333899999999915</v>
      </c>
      <c r="CO153" s="13"/>
      <c r="CP153" s="101">
        <v>1.0479847251644554</v>
      </c>
      <c r="CQ153" s="102">
        <v>1.0210586464488793</v>
      </c>
      <c r="CR153" s="102">
        <v>1.0139787044263575</v>
      </c>
      <c r="CS153" s="102">
        <v>0.97595885828966433</v>
      </c>
      <c r="CT153" s="102">
        <v>1.047281614374266</v>
      </c>
      <c r="CU153" s="103">
        <v>1.0020496563409536</v>
      </c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</row>
    <row r="154" spans="1:143" ht="12.75" x14ac:dyDescent="0.2">
      <c r="A154" s="3">
        <f t="shared" si="84"/>
        <v>2027</v>
      </c>
      <c r="B154" s="43">
        <v>46419</v>
      </c>
      <c r="C154" s="43">
        <v>46446</v>
      </c>
      <c r="D154" s="44">
        <f t="shared" si="89"/>
        <v>46419</v>
      </c>
      <c r="E154" s="94">
        <v>104.6211</v>
      </c>
      <c r="F154" s="46">
        <v>94.395679999999999</v>
      </c>
      <c r="G154" s="94">
        <v>94.491780000000006</v>
      </c>
      <c r="H154" s="46">
        <v>90.834500000000006</v>
      </c>
      <c r="I154" s="94">
        <v>99.94744</v>
      </c>
      <c r="J154" s="46">
        <v>88.96499</v>
      </c>
      <c r="K154" s="94">
        <v>106.2118</v>
      </c>
      <c r="L154" s="46">
        <v>97.088949999999997</v>
      </c>
      <c r="M154" s="94">
        <v>100.9349</v>
      </c>
      <c r="N154" s="46">
        <v>94.866749999999996</v>
      </c>
      <c r="O154" s="94">
        <f t="shared" si="91"/>
        <v>93.491780000000006</v>
      </c>
      <c r="P154" s="46">
        <f t="shared" si="92"/>
        <v>89.584500000000006</v>
      </c>
      <c r="Q154" s="94">
        <f t="shared" si="93"/>
        <v>94.491780000000006</v>
      </c>
      <c r="R154" s="46">
        <f t="shared" si="94"/>
        <v>90.334500000000006</v>
      </c>
      <c r="S154" s="94">
        <f t="shared" si="95"/>
        <v>96.991780000000006</v>
      </c>
      <c r="T154" s="46">
        <f t="shared" si="96"/>
        <v>93.084500000000006</v>
      </c>
      <c r="U154" s="94">
        <f t="shared" si="97"/>
        <v>101.52394</v>
      </c>
      <c r="V154" s="95">
        <f t="shared" si="98"/>
        <v>90.540120000000002</v>
      </c>
      <c r="W154" s="96">
        <v>9.1282949461600129</v>
      </c>
      <c r="X154" s="96">
        <v>9.1293520031857547</v>
      </c>
      <c r="Y154" s="96">
        <v>8.8140255098689959</v>
      </c>
      <c r="Z154" s="96">
        <v>8.7550326077375491</v>
      </c>
      <c r="AA154" s="96">
        <v>8.5625074851431382</v>
      </c>
      <c r="AB154" s="96">
        <v>8.793318617397313</v>
      </c>
      <c r="AC154" s="96">
        <v>8.8622919289105848</v>
      </c>
      <c r="AD154" s="96">
        <v>8.8694279379683731</v>
      </c>
      <c r="AE154" s="96">
        <v>8.243144112734635</v>
      </c>
      <c r="AF154" s="96">
        <f t="shared" si="99"/>
        <v>9.1886875560075829</v>
      </c>
      <c r="AG154" s="96">
        <f t="shared" si="100"/>
        <v>8.9452853026554369</v>
      </c>
      <c r="AH154" s="96">
        <f t="shared" si="101"/>
        <v>8.8815310817307296</v>
      </c>
      <c r="AI154" s="96">
        <f t="shared" si="102"/>
        <v>9.3048511385669475</v>
      </c>
      <c r="AJ154" s="96">
        <f t="shared" si="103"/>
        <v>8.8812289896436045</v>
      </c>
      <c r="AK154" s="127"/>
      <c r="AL154" s="13"/>
      <c r="AM154" s="13"/>
      <c r="AN154" s="13"/>
      <c r="AO154" s="13"/>
      <c r="AP154" s="13"/>
      <c r="AQ154" s="13"/>
      <c r="AR154" s="8">
        <f t="shared" si="104"/>
        <v>9.0391096136910107</v>
      </c>
      <c r="AS154" s="8">
        <f t="shared" si="105"/>
        <v>9.0463623924874206</v>
      </c>
      <c r="AT154" s="8">
        <f t="shared" si="106"/>
        <v>9.381710034792647</v>
      </c>
      <c r="AU154" s="8">
        <f t="shared" si="107"/>
        <v>9.3892376926579626</v>
      </c>
      <c r="AV154" s="8">
        <f t="shared" si="90"/>
        <v>9.2141049334072598</v>
      </c>
      <c r="AW154" s="8"/>
      <c r="AX154" s="8">
        <f t="shared" si="108"/>
        <v>8.912724586627542</v>
      </c>
      <c r="AY154" s="8">
        <f t="shared" si="109"/>
        <v>9.0240858740848147</v>
      </c>
      <c r="AZ154" s="8">
        <f t="shared" si="110"/>
        <v>8.7979634074533877</v>
      </c>
      <c r="BA154" s="8">
        <v>8.9120122564609456</v>
      </c>
      <c r="BB154" s="8">
        <f t="shared" si="111"/>
        <v>8.7957599191957581</v>
      </c>
      <c r="BC154" s="8">
        <v>8.763884053634877</v>
      </c>
      <c r="BD154" s="8">
        <f t="shared" si="112"/>
        <v>8.8550083452913597</v>
      </c>
      <c r="BE154" s="5"/>
      <c r="BF154" s="60">
        <f t="shared" si="113"/>
        <v>100.22416939999999</v>
      </c>
      <c r="BG154" s="62">
        <f t="shared" si="114"/>
        <v>92.919149599999997</v>
      </c>
      <c r="BH154" s="62">
        <f t="shared" si="115"/>
        <v>95.2249865</v>
      </c>
      <c r="BI154" s="62">
        <f t="shared" si="116"/>
        <v>98.325595499999991</v>
      </c>
      <c r="BJ154" s="62">
        <f t="shared" si="117"/>
        <v>92.704149599999994</v>
      </c>
      <c r="BK154" s="62">
        <f t="shared" si="118"/>
        <v>102.28897449999999</v>
      </c>
      <c r="BL154" s="62">
        <f t="shared" si="119"/>
        <v>96.800897399999997</v>
      </c>
      <c r="BM154" s="62">
        <f t="shared" si="120"/>
        <v>91.81164960000001</v>
      </c>
      <c r="BN154" s="63">
        <f t="shared" si="121"/>
        <v>95.31164960000001</v>
      </c>
      <c r="BO154" s="50"/>
      <c r="BP154" s="104"/>
      <c r="BX154" s="53">
        <f t="shared" si="85"/>
        <v>2027</v>
      </c>
      <c r="BY154" s="97">
        <f t="shared" si="122"/>
        <v>46419</v>
      </c>
      <c r="BZ154" s="56">
        <f t="shared" si="86"/>
        <v>9.1020604896275312</v>
      </c>
      <c r="CA154" s="56">
        <f t="shared" si="87"/>
        <v>8.7957599191957581</v>
      </c>
      <c r="CB154" s="56">
        <v>8.9086959299303334</v>
      </c>
      <c r="CC154" s="56">
        <v>8.7606382337378577</v>
      </c>
      <c r="CD154" s="56">
        <v>8.9086959299303334</v>
      </c>
      <c r="CE154" s="56">
        <f t="shared" si="88"/>
        <v>8.8331566308940257</v>
      </c>
      <c r="CF154" s="1"/>
      <c r="CG154" s="98">
        <v>-1</v>
      </c>
      <c r="CH154" s="99">
        <v>-1.25</v>
      </c>
      <c r="CI154" s="99">
        <v>0</v>
      </c>
      <c r="CJ154" s="99">
        <v>-0.5</v>
      </c>
      <c r="CK154" s="99">
        <v>2.5</v>
      </c>
      <c r="CL154" s="99">
        <v>2.25</v>
      </c>
      <c r="CM154" s="99">
        <v>-3.0971600000000024</v>
      </c>
      <c r="CN154" s="100">
        <v>-3.855559999999997</v>
      </c>
      <c r="CO154" s="13"/>
      <c r="CP154" s="101">
        <v>1.0495320768864729</v>
      </c>
      <c r="CQ154" s="102">
        <v>1.021730666628214</v>
      </c>
      <c r="CR154" s="102">
        <v>1.0144486582358794</v>
      </c>
      <c r="CS154" s="102">
        <v>0.97800977663700994</v>
      </c>
      <c r="CT154" s="102">
        <v>1.0490925912746423</v>
      </c>
      <c r="CU154" s="103">
        <v>1.0021368130146158</v>
      </c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</row>
    <row r="155" spans="1:143" ht="12.75" x14ac:dyDescent="0.2">
      <c r="A155" s="3">
        <f t="shared" si="84"/>
        <v>2027</v>
      </c>
      <c r="B155" s="43">
        <v>46447</v>
      </c>
      <c r="C155" s="43">
        <v>46477</v>
      </c>
      <c r="D155" s="44">
        <f t="shared" si="89"/>
        <v>46447</v>
      </c>
      <c r="E155" s="94">
        <v>91.720489999999998</v>
      </c>
      <c r="F155" s="46">
        <v>84.332759999999993</v>
      </c>
      <c r="G155" s="94">
        <v>86.227879999999999</v>
      </c>
      <c r="H155" s="46">
        <v>82.932100000000005</v>
      </c>
      <c r="I155" s="94">
        <v>85.982929999999996</v>
      </c>
      <c r="J155" s="46">
        <v>78.88185</v>
      </c>
      <c r="K155" s="94">
        <v>93.09948</v>
      </c>
      <c r="L155" s="46">
        <v>86.680719999999994</v>
      </c>
      <c r="M155" s="94">
        <v>90.532520000000005</v>
      </c>
      <c r="N155" s="46">
        <v>86.031809999999993</v>
      </c>
      <c r="O155" s="94">
        <f t="shared" si="91"/>
        <v>85.227879999999999</v>
      </c>
      <c r="P155" s="46">
        <f t="shared" si="92"/>
        <v>81.432100000000005</v>
      </c>
      <c r="Q155" s="94">
        <f t="shared" si="93"/>
        <v>86.227879999999999</v>
      </c>
      <c r="R155" s="46">
        <f t="shared" si="94"/>
        <v>82.432100000000005</v>
      </c>
      <c r="S155" s="94">
        <f t="shared" si="95"/>
        <v>88.477879999999999</v>
      </c>
      <c r="T155" s="46">
        <f t="shared" si="96"/>
        <v>84.932100000000005</v>
      </c>
      <c r="U155" s="94">
        <f t="shared" si="97"/>
        <v>88.837710000000001</v>
      </c>
      <c r="V155" s="95">
        <f t="shared" si="98"/>
        <v>82.268789999999996</v>
      </c>
      <c r="W155" s="96">
        <v>8.0365973144421723</v>
      </c>
      <c r="X155" s="96">
        <v>8.110789020998018</v>
      </c>
      <c r="Y155" s="96">
        <v>7.7925207723978724</v>
      </c>
      <c r="Z155" s="96">
        <v>7.8962018277172596</v>
      </c>
      <c r="AA155" s="96">
        <v>7.6973638863836067</v>
      </c>
      <c r="AB155" s="96">
        <v>8.2835658135490355</v>
      </c>
      <c r="AC155" s="96">
        <v>8.2173057792044641</v>
      </c>
      <c r="AD155" s="96">
        <v>8.1986763953081958</v>
      </c>
      <c r="AE155" s="96">
        <v>7.6427095829461313</v>
      </c>
      <c r="AF155" s="96">
        <f t="shared" si="99"/>
        <v>8.3268279978055713</v>
      </c>
      <c r="AG155" s="96">
        <f t="shared" si="100"/>
        <v>8.0849400640942832</v>
      </c>
      <c r="AH155" s="96">
        <f t="shared" si="101"/>
        <v>8.0220694007392606</v>
      </c>
      <c r="AI155" s="96">
        <f t="shared" si="102"/>
        <v>8.6287969718043769</v>
      </c>
      <c r="AJ155" s="96">
        <f t="shared" si="103"/>
        <v>8.2362428633028646</v>
      </c>
      <c r="AK155" s="127"/>
      <c r="AL155" s="13"/>
      <c r="AM155" s="13"/>
      <c r="AN155" s="13"/>
      <c r="AO155" s="13"/>
      <c r="AP155" s="13"/>
      <c r="AQ155" s="13"/>
      <c r="AR155" s="8">
        <f t="shared" si="104"/>
        <v>8.3835692643606716</v>
      </c>
      <c r="AS155" s="8">
        <f t="shared" si="105"/>
        <v>8.3646350394432325</v>
      </c>
      <c r="AT155" s="8">
        <f t="shared" si="106"/>
        <v>8.7013248189756283</v>
      </c>
      <c r="AU155" s="8">
        <f t="shared" si="107"/>
        <v>8.6816729901905045</v>
      </c>
      <c r="AV155" s="8">
        <f t="shared" si="90"/>
        <v>8.5328005282425092</v>
      </c>
      <c r="AW155" s="8"/>
      <c r="AX155" s="8">
        <f t="shared" si="108"/>
        <v>8.0388633940957046</v>
      </c>
      <c r="AY155" s="8">
        <f t="shared" si="109"/>
        <v>8.3696098216179227</v>
      </c>
      <c r="AZ155" s="8">
        <f t="shared" si="110"/>
        <v>8.2880348006186164</v>
      </c>
      <c r="BA155" s="8">
        <v>8.0356542503323318</v>
      </c>
      <c r="BB155" s="8">
        <f t="shared" si="111"/>
        <v>7.9092514667318445</v>
      </c>
      <c r="BC155" s="8">
        <v>7.9019345174889626</v>
      </c>
      <c r="BD155" s="8">
        <f t="shared" si="112"/>
        <v>7.9922953568229627</v>
      </c>
      <c r="BE155" s="5"/>
      <c r="BF155" s="60">
        <f t="shared" si="113"/>
        <v>88.543766099999999</v>
      </c>
      <c r="BG155" s="62">
        <f t="shared" si="114"/>
        <v>84.810694600000005</v>
      </c>
      <c r="BH155" s="62">
        <f t="shared" si="115"/>
        <v>82.929465599999986</v>
      </c>
      <c r="BI155" s="62">
        <f t="shared" si="116"/>
        <v>88.597214699999995</v>
      </c>
      <c r="BJ155" s="62">
        <f t="shared" si="117"/>
        <v>84.595694600000002</v>
      </c>
      <c r="BK155" s="62">
        <f t="shared" si="118"/>
        <v>90.339413199999996</v>
      </c>
      <c r="BL155" s="62">
        <f t="shared" si="119"/>
        <v>86.013074399999994</v>
      </c>
      <c r="BM155" s="62">
        <f t="shared" si="120"/>
        <v>83.595694600000002</v>
      </c>
      <c r="BN155" s="63">
        <f t="shared" si="121"/>
        <v>86.953194599999989</v>
      </c>
      <c r="BO155" s="50"/>
      <c r="BP155" s="104"/>
      <c r="BX155" s="53">
        <f t="shared" si="85"/>
        <v>2027</v>
      </c>
      <c r="BY155" s="97">
        <f t="shared" si="122"/>
        <v>46447</v>
      </c>
      <c r="BZ155" s="56">
        <f t="shared" si="86"/>
        <v>8.0510215581828106</v>
      </c>
      <c r="CA155" s="56">
        <f t="shared" si="87"/>
        <v>7.9092514667318445</v>
      </c>
      <c r="CB155" s="56">
        <v>8.0323379238017196</v>
      </c>
      <c r="CC155" s="56">
        <v>7.8986871247171608</v>
      </c>
      <c r="CD155" s="56">
        <v>8.0323379238017196</v>
      </c>
      <c r="CE155" s="56">
        <f t="shared" si="88"/>
        <v>7.9452834794577241</v>
      </c>
      <c r="CF155" s="1"/>
      <c r="CG155" s="98">
        <v>-1</v>
      </c>
      <c r="CH155" s="99">
        <v>-1.5</v>
      </c>
      <c r="CI155" s="99">
        <v>0</v>
      </c>
      <c r="CJ155" s="99">
        <v>-0.5</v>
      </c>
      <c r="CK155" s="99">
        <v>2.25</v>
      </c>
      <c r="CL155" s="99">
        <v>2</v>
      </c>
      <c r="CM155" s="99">
        <v>-2.8827799999999968</v>
      </c>
      <c r="CN155" s="100">
        <v>-2.0639699999999976</v>
      </c>
      <c r="CO155" s="13"/>
      <c r="CP155" s="101">
        <v>1.054535861605858</v>
      </c>
      <c r="CQ155" s="102">
        <v>1.0239024078278387</v>
      </c>
      <c r="CR155" s="102">
        <v>1.0159402679627794</v>
      </c>
      <c r="CS155" s="102">
        <v>0.97481853355930037</v>
      </c>
      <c r="CT155" s="102">
        <v>1.0524621970373564</v>
      </c>
      <c r="CU155" s="103">
        <v>1.0023045368649082</v>
      </c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</row>
    <row r="156" spans="1:143" ht="12.75" x14ac:dyDescent="0.2">
      <c r="A156" s="3">
        <f t="shared" si="84"/>
        <v>2027</v>
      </c>
      <c r="B156" s="43">
        <v>46478</v>
      </c>
      <c r="C156" s="43">
        <v>46507</v>
      </c>
      <c r="D156" s="44">
        <f t="shared" si="89"/>
        <v>46478</v>
      </c>
      <c r="E156" s="94">
        <v>87.702610000000007</v>
      </c>
      <c r="F156" s="46">
        <v>81.044989999999999</v>
      </c>
      <c r="G156" s="94">
        <v>86.681430000000006</v>
      </c>
      <c r="H156" s="46">
        <v>82.558819999999997</v>
      </c>
      <c r="I156" s="94">
        <v>82.113230000000001</v>
      </c>
      <c r="J156" s="46">
        <v>75.738740000000007</v>
      </c>
      <c r="K156" s="94">
        <v>94.715419999999995</v>
      </c>
      <c r="L156" s="46">
        <v>88.294579999999996</v>
      </c>
      <c r="M156" s="94">
        <v>90.797330000000002</v>
      </c>
      <c r="N156" s="46">
        <v>86.064549999999997</v>
      </c>
      <c r="O156" s="94">
        <f t="shared" si="91"/>
        <v>85.431430000000006</v>
      </c>
      <c r="P156" s="46">
        <f t="shared" si="92"/>
        <v>81.558819999999997</v>
      </c>
      <c r="Q156" s="94">
        <f t="shared" si="93"/>
        <v>83.681430000000006</v>
      </c>
      <c r="R156" s="46">
        <f t="shared" si="94"/>
        <v>81.808819999999997</v>
      </c>
      <c r="S156" s="94">
        <f t="shared" si="95"/>
        <v>88.931430000000006</v>
      </c>
      <c r="T156" s="46">
        <f t="shared" si="96"/>
        <v>80.558819999999997</v>
      </c>
      <c r="U156" s="94">
        <f t="shared" si="97"/>
        <v>87.565170000000009</v>
      </c>
      <c r="V156" s="95">
        <f t="shared" si="98"/>
        <v>85.484229999999997</v>
      </c>
      <c r="W156" s="96">
        <v>7.9258919022740901</v>
      </c>
      <c r="X156" s="96">
        <v>7.9834653776118696</v>
      </c>
      <c r="Y156" s="96">
        <v>7.6922415104291737</v>
      </c>
      <c r="Z156" s="96">
        <v>7.7666926583660265</v>
      </c>
      <c r="AA156" s="96">
        <v>7.3185171229759192</v>
      </c>
      <c r="AB156" s="96">
        <v>8.1635793004767301</v>
      </c>
      <c r="AC156" s="96">
        <v>8.0680271936946539</v>
      </c>
      <c r="AD156" s="96">
        <v>7.7555785046284118</v>
      </c>
      <c r="AE156" s="96">
        <v>7.4000921642919542</v>
      </c>
      <c r="AF156" s="96">
        <f t="shared" si="99"/>
        <v>8.1822965632967968</v>
      </c>
      <c r="AG156" s="96">
        <f t="shared" si="100"/>
        <v>7.9479828185970671</v>
      </c>
      <c r="AH156" s="96">
        <f t="shared" si="101"/>
        <v>7.8899093689408835</v>
      </c>
      <c r="AI156" s="96">
        <f t="shared" si="102"/>
        <v>8.1315407521017722</v>
      </c>
      <c r="AJ156" s="96">
        <f t="shared" si="103"/>
        <v>8.0869641501947918</v>
      </c>
      <c r="AK156" s="127"/>
      <c r="AL156" s="13"/>
      <c r="AM156" s="13"/>
      <c r="AN156" s="13"/>
      <c r="AO156" s="13"/>
      <c r="AP156" s="13"/>
      <c r="AQ156" s="13"/>
      <c r="AR156" s="8">
        <f t="shared" si="104"/>
        <v>8.2318479659463915</v>
      </c>
      <c r="AS156" s="8">
        <f t="shared" si="105"/>
        <v>7.9142865378884144</v>
      </c>
      <c r="AT156" s="8">
        <f t="shared" si="106"/>
        <v>8.5438533094475098</v>
      </c>
      <c r="AU156" s="8">
        <f t="shared" si="107"/>
        <v>8.2142563578867023</v>
      </c>
      <c r="AV156" s="8">
        <f t="shared" si="90"/>
        <v>8.2260610427922547</v>
      </c>
      <c r="AW156" s="8"/>
      <c r="AX156" s="8">
        <f t="shared" si="108"/>
        <v>7.9070876825051153</v>
      </c>
      <c r="AY156" s="8">
        <f t="shared" si="109"/>
        <v>8.2181348490052297</v>
      </c>
      <c r="AZ156" s="8">
        <f t="shared" si="110"/>
        <v>8.1680069067296142</v>
      </c>
      <c r="BA156" s="8">
        <v>7.9035019718658726</v>
      </c>
      <c r="BB156" s="8">
        <f t="shared" si="111"/>
        <v>7.5210490244655395</v>
      </c>
      <c r="BC156" s="8">
        <v>7.7719549950469968</v>
      </c>
      <c r="BD156" s="8">
        <f t="shared" si="112"/>
        <v>7.8622007617940994</v>
      </c>
      <c r="BE156" s="5"/>
      <c r="BF156" s="60">
        <f t="shared" si="113"/>
        <v>84.839833400000003</v>
      </c>
      <c r="BG156" s="62">
        <f t="shared" si="114"/>
        <v>84.908707700000008</v>
      </c>
      <c r="BH156" s="62">
        <f t="shared" si="115"/>
        <v>79.372199300000005</v>
      </c>
      <c r="BI156" s="62">
        <f t="shared" si="116"/>
        <v>88.762234599999999</v>
      </c>
      <c r="BJ156" s="62">
        <f t="shared" si="117"/>
        <v>82.876207699999995</v>
      </c>
      <c r="BK156" s="62">
        <f t="shared" si="118"/>
        <v>91.954458799999998</v>
      </c>
      <c r="BL156" s="62">
        <f t="shared" si="119"/>
        <v>86.670365799999999</v>
      </c>
      <c r="BM156" s="62">
        <f t="shared" si="120"/>
        <v>83.766207699999995</v>
      </c>
      <c r="BN156" s="63">
        <f t="shared" si="121"/>
        <v>85.331207699999993</v>
      </c>
      <c r="BO156" s="50"/>
      <c r="BP156" s="104"/>
      <c r="BX156" s="53">
        <f t="shared" si="85"/>
        <v>2027</v>
      </c>
      <c r="BY156" s="97">
        <f t="shared" si="122"/>
        <v>46478</v>
      </c>
      <c r="BZ156" s="56">
        <f t="shared" si="86"/>
        <v>7.9478429781141822</v>
      </c>
      <c r="CA156" s="56">
        <f t="shared" si="87"/>
        <v>7.5210490244655395</v>
      </c>
      <c r="CB156" s="56">
        <v>7.9001856453352595</v>
      </c>
      <c r="CC156" s="56">
        <v>7.7687073650901812</v>
      </c>
      <c r="CD156" s="56">
        <v>7.9001856453352595</v>
      </c>
      <c r="CE156" s="56">
        <f t="shared" si="88"/>
        <v>7.5564834349096044</v>
      </c>
      <c r="CF156" s="1"/>
      <c r="CG156" s="98">
        <v>-1.25</v>
      </c>
      <c r="CH156" s="99">
        <v>-1</v>
      </c>
      <c r="CI156" s="99">
        <v>-3</v>
      </c>
      <c r="CJ156" s="99">
        <v>-0.75</v>
      </c>
      <c r="CK156" s="99">
        <v>2.25</v>
      </c>
      <c r="CL156" s="99">
        <v>-2</v>
      </c>
      <c r="CM156" s="99">
        <v>-0.13743999999999801</v>
      </c>
      <c r="CN156" s="100">
        <v>4.4392400000000052</v>
      </c>
      <c r="CO156" s="13"/>
      <c r="CP156" s="101">
        <v>1.0535110533159948</v>
      </c>
      <c r="CQ156" s="102">
        <v>1.0233420026007802</v>
      </c>
      <c r="CR156" s="102">
        <v>1.0158647594278283</v>
      </c>
      <c r="CS156" s="102">
        <v>0.94229518855656691</v>
      </c>
      <c r="CT156" s="102">
        <v>1.0484763641099102</v>
      </c>
      <c r="CU156" s="103">
        <v>1.0023471607179184</v>
      </c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</row>
    <row r="157" spans="1:143" ht="12.75" x14ac:dyDescent="0.2">
      <c r="A157" s="3">
        <f t="shared" si="84"/>
        <v>2027</v>
      </c>
      <c r="B157" s="43">
        <v>46508</v>
      </c>
      <c r="C157" s="43">
        <v>46538</v>
      </c>
      <c r="D157" s="44">
        <f t="shared" si="89"/>
        <v>46508</v>
      </c>
      <c r="E157" s="94">
        <v>78.96584</v>
      </c>
      <c r="F157" s="46">
        <v>73.279589999999999</v>
      </c>
      <c r="G157" s="94">
        <v>86.625649999999993</v>
      </c>
      <c r="H157" s="46">
        <v>83.773449999999997</v>
      </c>
      <c r="I157" s="94">
        <v>73.751069999999999</v>
      </c>
      <c r="J157" s="46">
        <v>68.315010000000001</v>
      </c>
      <c r="K157" s="94">
        <v>88.127709999999993</v>
      </c>
      <c r="L157" s="46">
        <v>83.734380000000002</v>
      </c>
      <c r="M157" s="94">
        <v>89.830539999999999</v>
      </c>
      <c r="N157" s="46">
        <v>86.186070000000001</v>
      </c>
      <c r="O157" s="94">
        <f t="shared" si="91"/>
        <v>85.625649999999993</v>
      </c>
      <c r="P157" s="46">
        <f t="shared" si="92"/>
        <v>82.273449999999997</v>
      </c>
      <c r="Q157" s="94">
        <f t="shared" si="93"/>
        <v>85.625649999999993</v>
      </c>
      <c r="R157" s="46">
        <f t="shared" si="94"/>
        <v>82.773449999999997</v>
      </c>
      <c r="S157" s="94">
        <f t="shared" si="95"/>
        <v>89.375649999999993</v>
      </c>
      <c r="T157" s="46">
        <f t="shared" si="96"/>
        <v>81.773449999999997</v>
      </c>
      <c r="U157" s="94">
        <f t="shared" si="97"/>
        <v>78.811000000000007</v>
      </c>
      <c r="V157" s="95">
        <f t="shared" si="98"/>
        <v>75.301490000000001</v>
      </c>
      <c r="W157" s="96">
        <v>8.0047763583304494</v>
      </c>
      <c r="X157" s="96">
        <v>8.4077531766531379</v>
      </c>
      <c r="Y157" s="96">
        <v>7.7586086237409244</v>
      </c>
      <c r="Z157" s="96">
        <v>7.7579813715680803</v>
      </c>
      <c r="AA157" s="96">
        <v>7.3098058517381883</v>
      </c>
      <c r="AB157" s="96">
        <v>8.1051292274634363</v>
      </c>
      <c r="AC157" s="96">
        <v>7.7762289881368742</v>
      </c>
      <c r="AD157" s="96">
        <v>7.6710986548541706</v>
      </c>
      <c r="AE157" s="96">
        <v>7.3320984340778965</v>
      </c>
      <c r="AF157" s="96">
        <f t="shared" si="99"/>
        <v>8.1747214816972278</v>
      </c>
      <c r="AG157" s="96">
        <f t="shared" si="100"/>
        <v>7.9397765120061203</v>
      </c>
      <c r="AH157" s="96">
        <f t="shared" si="101"/>
        <v>7.8814505711155816</v>
      </c>
      <c r="AI157" s="96">
        <f t="shared" si="102"/>
        <v>8.04882732485604</v>
      </c>
      <c r="AJ157" s="96">
        <f t="shared" si="103"/>
        <v>7.7951658403386492</v>
      </c>
      <c r="AK157" s="127"/>
      <c r="AL157" s="13"/>
      <c r="AM157" s="13"/>
      <c r="AN157" s="13"/>
      <c r="AO157" s="13"/>
      <c r="AP157" s="13"/>
      <c r="AQ157" s="13"/>
      <c r="AR157" s="8">
        <f t="shared" si="104"/>
        <v>7.9352749345836706</v>
      </c>
      <c r="AS157" s="8">
        <f t="shared" si="105"/>
        <v>7.8284243061837282</v>
      </c>
      <c r="AT157" s="8">
        <f t="shared" si="106"/>
        <v>8.2360402112067046</v>
      </c>
      <c r="AU157" s="8">
        <f t="shared" si="107"/>
        <v>8.1251399623687117</v>
      </c>
      <c r="AV157" s="8">
        <f t="shared" si="90"/>
        <v>8.0312198535857036</v>
      </c>
      <c r="AW157" s="8"/>
      <c r="AX157" s="8">
        <f t="shared" si="108"/>
        <v>7.8982239393244615</v>
      </c>
      <c r="AY157" s="8">
        <f t="shared" si="109"/>
        <v>7.9220433162220942</v>
      </c>
      <c r="AZ157" s="8">
        <f t="shared" si="110"/>
        <v>8.1095366755194078</v>
      </c>
      <c r="BA157" s="8">
        <v>7.8946129045992253</v>
      </c>
      <c r="BB157" s="8">
        <f t="shared" si="111"/>
        <v>7.512122627050096</v>
      </c>
      <c r="BC157" s="8">
        <v>7.7632120756536969</v>
      </c>
      <c r="BD157" s="8">
        <f t="shared" si="112"/>
        <v>7.8534500970046013</v>
      </c>
      <c r="BE157" s="5"/>
      <c r="BF157" s="60">
        <f t="shared" si="113"/>
        <v>76.520752499999986</v>
      </c>
      <c r="BG157" s="62">
        <f t="shared" si="114"/>
        <v>85.399203999999997</v>
      </c>
      <c r="BH157" s="62">
        <f t="shared" si="115"/>
        <v>71.413564199999996</v>
      </c>
      <c r="BI157" s="62">
        <f t="shared" si="116"/>
        <v>88.263417899999993</v>
      </c>
      <c r="BJ157" s="62">
        <f t="shared" si="117"/>
        <v>84.399203999999997</v>
      </c>
      <c r="BK157" s="62">
        <f t="shared" si="118"/>
        <v>86.238578099999984</v>
      </c>
      <c r="BL157" s="62">
        <f t="shared" si="119"/>
        <v>77.301910700000008</v>
      </c>
      <c r="BM157" s="62">
        <f t="shared" si="120"/>
        <v>84.184203999999994</v>
      </c>
      <c r="BN157" s="63">
        <f t="shared" si="121"/>
        <v>86.106703999999979</v>
      </c>
      <c r="BO157" s="50"/>
      <c r="BP157" s="104"/>
      <c r="BX157" s="53">
        <f t="shared" si="85"/>
        <v>2027</v>
      </c>
      <c r="BY157" s="97">
        <f t="shared" si="122"/>
        <v>46508</v>
      </c>
      <c r="BZ157" s="56">
        <f t="shared" si="86"/>
        <v>8.0161289265777604</v>
      </c>
      <c r="CA157" s="56">
        <f t="shared" si="87"/>
        <v>7.512122627050096</v>
      </c>
      <c r="CB157" s="56">
        <v>7.8912965780686131</v>
      </c>
      <c r="CC157" s="56">
        <v>7.7599644297429098</v>
      </c>
      <c r="CD157" s="56">
        <v>7.8912965780686131</v>
      </c>
      <c r="CE157" s="56">
        <f t="shared" si="88"/>
        <v>7.54754329611883</v>
      </c>
      <c r="CF157" s="1"/>
      <c r="CG157" s="98">
        <v>-1</v>
      </c>
      <c r="CH157" s="99">
        <v>-1.5</v>
      </c>
      <c r="CI157" s="99">
        <v>-1</v>
      </c>
      <c r="CJ157" s="99">
        <v>-1</v>
      </c>
      <c r="CK157" s="99">
        <v>2.75</v>
      </c>
      <c r="CL157" s="99">
        <v>-2</v>
      </c>
      <c r="CM157" s="99">
        <v>-0.15484000000000009</v>
      </c>
      <c r="CN157" s="100">
        <v>2.0219000000000023</v>
      </c>
      <c r="CO157" s="13"/>
      <c r="CP157" s="101">
        <v>1.0537175961335048</v>
      </c>
      <c r="CQ157" s="102">
        <v>1.0234333045841402</v>
      </c>
      <c r="CR157" s="102">
        <v>1.0159151193633951</v>
      </c>
      <c r="CS157" s="102">
        <v>0.94223039494882099</v>
      </c>
      <c r="CT157" s="102">
        <v>1.049240491746622</v>
      </c>
      <c r="CU157" s="103">
        <v>1.0024352230664328</v>
      </c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</row>
    <row r="158" spans="1:143" ht="12.75" x14ac:dyDescent="0.2">
      <c r="A158" s="3">
        <f t="shared" si="84"/>
        <v>2027</v>
      </c>
      <c r="B158" s="43">
        <v>46539</v>
      </c>
      <c r="C158" s="43">
        <v>46568</v>
      </c>
      <c r="D158" s="44">
        <f t="shared" si="89"/>
        <v>46539</v>
      </c>
      <c r="E158" s="94">
        <v>93.884569999999997</v>
      </c>
      <c r="F158" s="46">
        <v>77.699039999999997</v>
      </c>
      <c r="G158" s="94">
        <v>99.19032</v>
      </c>
      <c r="H158" s="46">
        <v>86.125960000000006</v>
      </c>
      <c r="I158" s="94">
        <v>88.013379999999998</v>
      </c>
      <c r="J158" s="46">
        <v>72.540009999999995</v>
      </c>
      <c r="K158" s="94">
        <v>102.6724</v>
      </c>
      <c r="L158" s="46">
        <v>87.205280000000002</v>
      </c>
      <c r="M158" s="94">
        <v>100.2719</v>
      </c>
      <c r="N158" s="46">
        <v>87.207080000000005</v>
      </c>
      <c r="O158" s="94">
        <f t="shared" si="91"/>
        <v>98.94032</v>
      </c>
      <c r="P158" s="46">
        <f t="shared" si="92"/>
        <v>85.375960000000006</v>
      </c>
      <c r="Q158" s="94">
        <f t="shared" si="93"/>
        <v>99.19032</v>
      </c>
      <c r="R158" s="46">
        <f t="shared" si="94"/>
        <v>85.375960000000006</v>
      </c>
      <c r="S158" s="94">
        <f t="shared" si="95"/>
        <v>102.19032</v>
      </c>
      <c r="T158" s="46">
        <f t="shared" si="96"/>
        <v>84.125960000000006</v>
      </c>
      <c r="U158" s="94">
        <f t="shared" si="97"/>
        <v>96.405289999999994</v>
      </c>
      <c r="V158" s="95">
        <f t="shared" si="98"/>
        <v>82.79325</v>
      </c>
      <c r="W158" s="96">
        <v>8.1615077609431097</v>
      </c>
      <c r="X158" s="96">
        <v>8.3535783744378111</v>
      </c>
      <c r="Y158" s="96">
        <v>7.8530810269943609</v>
      </c>
      <c r="Z158" s="96">
        <v>7.825721918585165</v>
      </c>
      <c r="AA158" s="96">
        <v>7.3775494850338754</v>
      </c>
      <c r="AB158" s="96">
        <v>8.1720067948840036</v>
      </c>
      <c r="AC158" s="96">
        <v>7.8123318555762671</v>
      </c>
      <c r="AD158" s="96">
        <v>7.6536738748115081</v>
      </c>
      <c r="AE158" s="96">
        <v>7.3964769003010007</v>
      </c>
      <c r="AF158" s="96">
        <f t="shared" si="99"/>
        <v>8.2437216164691964</v>
      </c>
      <c r="AG158" s="96">
        <f t="shared" si="100"/>
        <v>8.008147035903928</v>
      </c>
      <c r="AH158" s="96">
        <f t="shared" si="101"/>
        <v>7.9493165136405777</v>
      </c>
      <c r="AI158" s="96">
        <f t="shared" si="102"/>
        <v>8.0338010836701876</v>
      </c>
      <c r="AJ158" s="96">
        <f t="shared" si="103"/>
        <v>7.8312686995427896</v>
      </c>
      <c r="AK158" s="127"/>
      <c r="AL158" s="13"/>
      <c r="AM158" s="13"/>
      <c r="AN158" s="13"/>
      <c r="AO158" s="13"/>
      <c r="AP158" s="13"/>
      <c r="AQ158" s="13"/>
      <c r="AR158" s="8">
        <f t="shared" si="104"/>
        <v>7.9719685695459566</v>
      </c>
      <c r="AS158" s="8">
        <f t="shared" si="105"/>
        <v>7.8107143965967145</v>
      </c>
      <c r="AT158" s="8">
        <f t="shared" si="106"/>
        <v>8.2741245286227549</v>
      </c>
      <c r="AU158" s="8">
        <f t="shared" si="107"/>
        <v>8.1067588502544545</v>
      </c>
      <c r="AV158" s="8">
        <f t="shared" si="90"/>
        <v>8.0408915862549701</v>
      </c>
      <c r="AW158" s="8"/>
      <c r="AX158" s="8">
        <f t="shared" si="108"/>
        <v>7.9671500148404206</v>
      </c>
      <c r="AY158" s="8">
        <f t="shared" si="109"/>
        <v>7.9586773775507522</v>
      </c>
      <c r="AZ158" s="8">
        <f t="shared" si="110"/>
        <v>8.1764373076018924</v>
      </c>
      <c r="BA158" s="8">
        <v>7.9637360891828326</v>
      </c>
      <c r="BB158" s="8">
        <f t="shared" si="111"/>
        <v>7.5815391997477981</v>
      </c>
      <c r="BC158" s="8">
        <v>7.831198784820617</v>
      </c>
      <c r="BD158" s="8">
        <f t="shared" si="112"/>
        <v>7.9214968544301003</v>
      </c>
      <c r="BE158" s="5"/>
      <c r="BF158" s="60">
        <f t="shared" si="113"/>
        <v>86.924792099999991</v>
      </c>
      <c r="BG158" s="62">
        <f t="shared" si="114"/>
        <v>93.572645199999997</v>
      </c>
      <c r="BH158" s="62">
        <f t="shared" si="115"/>
        <v>81.359830899999992</v>
      </c>
      <c r="BI158" s="62">
        <f t="shared" si="116"/>
        <v>94.65402739999999</v>
      </c>
      <c r="BJ158" s="62">
        <f t="shared" si="117"/>
        <v>93.250145199999992</v>
      </c>
      <c r="BK158" s="62">
        <f t="shared" si="118"/>
        <v>96.021538399999997</v>
      </c>
      <c r="BL158" s="62">
        <f t="shared" si="119"/>
        <v>90.552112800000003</v>
      </c>
      <c r="BM158" s="62">
        <f t="shared" si="120"/>
        <v>93.107645199999993</v>
      </c>
      <c r="BN158" s="63">
        <f t="shared" si="121"/>
        <v>94.422645200000005</v>
      </c>
      <c r="BO158" s="50"/>
      <c r="BP158" s="104"/>
      <c r="BX158" s="53">
        <f t="shared" si="85"/>
        <v>2027</v>
      </c>
      <c r="BY158" s="97">
        <f t="shared" si="122"/>
        <v>46539</v>
      </c>
      <c r="BZ158" s="56">
        <f t="shared" si="86"/>
        <v>8.1133327574795366</v>
      </c>
      <c r="CA158" s="56">
        <f t="shared" si="87"/>
        <v>7.5815391997477981</v>
      </c>
      <c r="CB158" s="56">
        <v>7.9604197626522204</v>
      </c>
      <c r="CC158" s="56">
        <v>7.8279512629711316</v>
      </c>
      <c r="CD158" s="56">
        <v>7.9604197626522204</v>
      </c>
      <c r="CE158" s="56">
        <f t="shared" si="88"/>
        <v>7.6170667293040584</v>
      </c>
      <c r="CF158" s="1"/>
      <c r="CG158" s="98">
        <v>-0.25</v>
      </c>
      <c r="CH158" s="99">
        <v>-0.75</v>
      </c>
      <c r="CI158" s="99">
        <v>0</v>
      </c>
      <c r="CJ158" s="99">
        <v>-0.75</v>
      </c>
      <c r="CK158" s="99">
        <v>3</v>
      </c>
      <c r="CL158" s="99">
        <v>-2</v>
      </c>
      <c r="CM158" s="99">
        <v>2.5207199999999972</v>
      </c>
      <c r="CN158" s="100">
        <v>5.0942099999999968</v>
      </c>
      <c r="CO158" s="13"/>
      <c r="CP158" s="101">
        <v>1.0534135639155964</v>
      </c>
      <c r="CQ158" s="102">
        <v>1.0233109634122732</v>
      </c>
      <c r="CR158" s="102">
        <v>1.0157933793637479</v>
      </c>
      <c r="CS158" s="102">
        <v>0.94273085113247723</v>
      </c>
      <c r="CT158" s="102">
        <v>1.0496659793814433</v>
      </c>
      <c r="CU158" s="103">
        <v>1.0024239681975371</v>
      </c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</row>
    <row r="159" spans="1:143" ht="12.75" x14ac:dyDescent="0.2">
      <c r="A159" s="3">
        <f t="shared" si="84"/>
        <v>2027</v>
      </c>
      <c r="B159" s="43">
        <v>46569</v>
      </c>
      <c r="C159" s="43">
        <v>46599</v>
      </c>
      <c r="D159" s="44">
        <f t="shared" si="89"/>
        <v>46569</v>
      </c>
      <c r="E159" s="94">
        <v>119.3896</v>
      </c>
      <c r="F159" s="46">
        <v>88.477999999999994</v>
      </c>
      <c r="G159" s="94">
        <v>122.1677</v>
      </c>
      <c r="H159" s="46">
        <v>91.147639999999996</v>
      </c>
      <c r="I159" s="94">
        <v>112.39619999999999</v>
      </c>
      <c r="J159" s="46">
        <v>82.844700000000003</v>
      </c>
      <c r="K159" s="94">
        <v>129.09639999999999</v>
      </c>
      <c r="L159" s="46">
        <v>94.328860000000006</v>
      </c>
      <c r="M159" s="94">
        <v>125.38549999999999</v>
      </c>
      <c r="N159" s="46">
        <v>93.580619999999996</v>
      </c>
      <c r="O159" s="94">
        <f t="shared" si="91"/>
        <v>126.6677</v>
      </c>
      <c r="P159" s="46">
        <f t="shared" si="92"/>
        <v>90.147639999999996</v>
      </c>
      <c r="Q159" s="94">
        <f t="shared" si="93"/>
        <v>127.1677</v>
      </c>
      <c r="R159" s="46">
        <f t="shared" si="94"/>
        <v>91.147639999999996</v>
      </c>
      <c r="S159" s="94">
        <f t="shared" si="95"/>
        <v>126.4177</v>
      </c>
      <c r="T159" s="46">
        <f t="shared" si="96"/>
        <v>93.647639999999996</v>
      </c>
      <c r="U159" s="94">
        <f t="shared" si="97"/>
        <v>119.01900999999999</v>
      </c>
      <c r="V159" s="95">
        <f t="shared" si="98"/>
        <v>91.045960000000008</v>
      </c>
      <c r="W159" s="96">
        <v>8.21695379790342</v>
      </c>
      <c r="X159" s="96">
        <v>8.515236349061821</v>
      </c>
      <c r="Y159" s="96">
        <v>8.0022216609514221</v>
      </c>
      <c r="Z159" s="96">
        <v>7.8777278067450878</v>
      </c>
      <c r="AA159" s="96">
        <v>7.4295557920985322</v>
      </c>
      <c r="AB159" s="96">
        <v>8.2103991690265605</v>
      </c>
      <c r="AC159" s="96">
        <v>7.8774689595016847</v>
      </c>
      <c r="AD159" s="96">
        <v>7.7745728538438765</v>
      </c>
      <c r="AE159" s="96">
        <v>7.4258716732658501</v>
      </c>
      <c r="AF159" s="96">
        <f t="shared" si="99"/>
        <v>8.297368307219779</v>
      </c>
      <c r="AG159" s="96">
        <f t="shared" si="100"/>
        <v>8.0609102273794964</v>
      </c>
      <c r="AH159" s="96">
        <f t="shared" si="101"/>
        <v>8.0017010231909804</v>
      </c>
      <c r="AI159" s="96">
        <f t="shared" si="102"/>
        <v>8.1574752695382795</v>
      </c>
      <c r="AJ159" s="96">
        <f t="shared" si="103"/>
        <v>7.8964057899117188</v>
      </c>
      <c r="AK159" s="127"/>
      <c r="AL159" s="13"/>
      <c r="AM159" s="13"/>
      <c r="AN159" s="13"/>
      <c r="AO159" s="13"/>
      <c r="AP159" s="13"/>
      <c r="AQ159" s="13"/>
      <c r="AR159" s="8">
        <f t="shared" si="104"/>
        <v>8.0381715413168866</v>
      </c>
      <c r="AS159" s="8">
        <f t="shared" si="105"/>
        <v>7.9335917002173755</v>
      </c>
      <c r="AT159" s="8">
        <f t="shared" si="106"/>
        <v>8.3428365816368917</v>
      </c>
      <c r="AU159" s="8">
        <f t="shared" si="107"/>
        <v>8.234293182547443</v>
      </c>
      <c r="AV159" s="8">
        <f t="shared" si="90"/>
        <v>8.1372232514296492</v>
      </c>
      <c r="AW159" s="8"/>
      <c r="AX159" s="8">
        <f t="shared" si="108"/>
        <v>8.0200660589591859</v>
      </c>
      <c r="AY159" s="8">
        <f t="shared" si="109"/>
        <v>8.0247728660595481</v>
      </c>
      <c r="AZ159" s="8">
        <f t="shared" si="110"/>
        <v>8.2148429224642303</v>
      </c>
      <c r="BA159" s="8">
        <v>8.0168033460809855</v>
      </c>
      <c r="BB159" s="8">
        <f t="shared" si="111"/>
        <v>7.6348298105323629</v>
      </c>
      <c r="BC159" s="8">
        <v>7.8833935467193132</v>
      </c>
      <c r="BD159" s="8">
        <f t="shared" si="112"/>
        <v>7.9737378269664365</v>
      </c>
      <c r="BE159" s="5"/>
      <c r="BF159" s="60">
        <f t="shared" si="113"/>
        <v>106.097612</v>
      </c>
      <c r="BG159" s="62">
        <f t="shared" si="114"/>
        <v>108.82907419999999</v>
      </c>
      <c r="BH159" s="62">
        <f t="shared" si="115"/>
        <v>99.689054999999996</v>
      </c>
      <c r="BI159" s="62">
        <f t="shared" si="116"/>
        <v>111.70940159999998</v>
      </c>
      <c r="BJ159" s="62">
        <f t="shared" si="117"/>
        <v>111.67907419999999</v>
      </c>
      <c r="BK159" s="62">
        <f t="shared" si="118"/>
        <v>114.14635779999998</v>
      </c>
      <c r="BL159" s="62">
        <f t="shared" si="119"/>
        <v>106.99059849999999</v>
      </c>
      <c r="BM159" s="62">
        <f t="shared" si="120"/>
        <v>110.9640742</v>
      </c>
      <c r="BN159" s="63">
        <f t="shared" si="121"/>
        <v>112.3265742</v>
      </c>
      <c r="BO159" s="50"/>
      <c r="BP159" s="104"/>
      <c r="BX159" s="53">
        <f t="shared" si="85"/>
        <v>2027</v>
      </c>
      <c r="BY159" s="97">
        <f t="shared" si="122"/>
        <v>46569</v>
      </c>
      <c r="BZ159" s="56">
        <f t="shared" si="86"/>
        <v>8.266785411000539</v>
      </c>
      <c r="CA159" s="56">
        <f t="shared" si="87"/>
        <v>7.6348298105323629</v>
      </c>
      <c r="CB159" s="56">
        <v>8.0134870195503733</v>
      </c>
      <c r="CC159" s="56">
        <v>7.8801461201141789</v>
      </c>
      <c r="CD159" s="56">
        <v>8.0134870195503733</v>
      </c>
      <c r="CE159" s="56">
        <f t="shared" si="88"/>
        <v>7.6704393761273932</v>
      </c>
      <c r="CF159" s="1"/>
      <c r="CG159" s="98">
        <v>4.5</v>
      </c>
      <c r="CH159" s="99">
        <v>-1</v>
      </c>
      <c r="CI159" s="99">
        <v>5</v>
      </c>
      <c r="CJ159" s="99">
        <v>0</v>
      </c>
      <c r="CK159" s="99">
        <v>4.25</v>
      </c>
      <c r="CL159" s="99">
        <v>2.5</v>
      </c>
      <c r="CM159" s="99">
        <v>-0.37059000000000708</v>
      </c>
      <c r="CN159" s="100">
        <v>2.5679600000000065</v>
      </c>
      <c r="CO159" s="13"/>
      <c r="CP159" s="101">
        <v>1.0532692307692308</v>
      </c>
      <c r="CQ159" s="102">
        <v>1.0232532051282051</v>
      </c>
      <c r="CR159" s="102">
        <v>1.0157371794871795</v>
      </c>
      <c r="CS159" s="102">
        <v>0.94310897435897434</v>
      </c>
      <c r="CT159" s="102">
        <v>1.0492506048747219</v>
      </c>
      <c r="CU159" s="103">
        <v>1.0024039232026669</v>
      </c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</row>
    <row r="160" spans="1:143" ht="12.75" x14ac:dyDescent="0.2">
      <c r="A160" s="3">
        <f t="shared" si="84"/>
        <v>2027</v>
      </c>
      <c r="B160" s="43">
        <v>46600</v>
      </c>
      <c r="C160" s="43">
        <v>46630</v>
      </c>
      <c r="D160" s="44">
        <f t="shared" si="89"/>
        <v>46600</v>
      </c>
      <c r="E160" s="94">
        <v>122.9177</v>
      </c>
      <c r="F160" s="46">
        <v>93.273989999999998</v>
      </c>
      <c r="G160" s="94">
        <v>121.9046</v>
      </c>
      <c r="H160" s="46">
        <v>93.822659999999999</v>
      </c>
      <c r="I160" s="94">
        <v>115.76909999999999</v>
      </c>
      <c r="J160" s="46">
        <v>87.431520000000006</v>
      </c>
      <c r="K160" s="94">
        <v>128.62459999999999</v>
      </c>
      <c r="L160" s="46">
        <v>96.120999999999995</v>
      </c>
      <c r="M160" s="94">
        <v>126.0398</v>
      </c>
      <c r="N160" s="46">
        <v>96.189790000000002</v>
      </c>
      <c r="O160" s="94">
        <f t="shared" si="91"/>
        <v>125.4046</v>
      </c>
      <c r="P160" s="46">
        <f t="shared" si="92"/>
        <v>92.822659999999999</v>
      </c>
      <c r="Q160" s="94">
        <f t="shared" si="93"/>
        <v>126.1546</v>
      </c>
      <c r="R160" s="46">
        <f t="shared" si="94"/>
        <v>93.822659999999999</v>
      </c>
      <c r="S160" s="94">
        <f t="shared" si="95"/>
        <v>125.6546</v>
      </c>
      <c r="T160" s="46">
        <f t="shared" si="96"/>
        <v>96.322659999999999</v>
      </c>
      <c r="U160" s="94">
        <f t="shared" si="97"/>
        <v>118.31402999999999</v>
      </c>
      <c r="V160" s="95">
        <f t="shared" si="98"/>
        <v>91.56074000000001</v>
      </c>
      <c r="W160" s="96">
        <v>8.2703720435359358</v>
      </c>
      <c r="X160" s="96">
        <v>8.8101461861696162</v>
      </c>
      <c r="Y160" s="96">
        <v>8.0888276145889773</v>
      </c>
      <c r="Z160" s="96">
        <v>7.9676187353726089</v>
      </c>
      <c r="AA160" s="96">
        <v>7.5194464937929917</v>
      </c>
      <c r="AB160" s="96">
        <v>8.2584086858244294</v>
      </c>
      <c r="AC160" s="96">
        <v>7.9208270829640082</v>
      </c>
      <c r="AD160" s="96">
        <v>7.822123609020541</v>
      </c>
      <c r="AE160" s="96">
        <v>7.4662299799314633</v>
      </c>
      <c r="AF160" s="96">
        <f t="shared" si="99"/>
        <v>8.3886481510537418</v>
      </c>
      <c r="AG160" s="96">
        <f t="shared" si="100"/>
        <v>8.1515587229730304</v>
      </c>
      <c r="AH160" s="96">
        <f t="shared" si="101"/>
        <v>8.0918445059963684</v>
      </c>
      <c r="AI160" s="96">
        <f t="shared" si="102"/>
        <v>8.2075549971697956</v>
      </c>
      <c r="AJ160" s="96">
        <f t="shared" si="103"/>
        <v>7.9397640470296853</v>
      </c>
      <c r="AK160" s="127"/>
      <c r="AL160" s="13"/>
      <c r="AM160" s="13"/>
      <c r="AN160" s="13"/>
      <c r="AO160" s="13"/>
      <c r="AP160" s="13"/>
      <c r="AQ160" s="13"/>
      <c r="AR160" s="8">
        <f t="shared" si="104"/>
        <v>8.0822391533326652</v>
      </c>
      <c r="AS160" s="8">
        <f t="shared" si="105"/>
        <v>7.9819205498735037</v>
      </c>
      <c r="AT160" s="8">
        <f t="shared" si="106"/>
        <v>8.3885743485684383</v>
      </c>
      <c r="AU160" s="8">
        <f t="shared" si="107"/>
        <v>8.2844536872929755</v>
      </c>
      <c r="AV160" s="8">
        <f t="shared" si="90"/>
        <v>8.1842969347668948</v>
      </c>
      <c r="AW160" s="8"/>
      <c r="AX160" s="8">
        <f t="shared" si="108"/>
        <v>8.1115301703017995</v>
      </c>
      <c r="AY160" s="8">
        <f t="shared" si="109"/>
        <v>8.0687689324850407</v>
      </c>
      <c r="AZ160" s="8">
        <f t="shared" si="110"/>
        <v>8.2628689967314628</v>
      </c>
      <c r="BA160" s="8">
        <v>8.1085287704101301</v>
      </c>
      <c r="BB160" s="8">
        <f t="shared" si="111"/>
        <v>7.7269403768756968</v>
      </c>
      <c r="BC160" s="8">
        <v>7.9736108852959964</v>
      </c>
      <c r="BD160" s="8">
        <f t="shared" si="112"/>
        <v>8.064035093292425</v>
      </c>
      <c r="BE160" s="5"/>
      <c r="BF160" s="60">
        <f t="shared" si="113"/>
        <v>110.17090469999999</v>
      </c>
      <c r="BG160" s="62">
        <f t="shared" si="114"/>
        <v>109.82936579999999</v>
      </c>
      <c r="BH160" s="62">
        <f t="shared" si="115"/>
        <v>103.58394059999999</v>
      </c>
      <c r="BI160" s="62">
        <f t="shared" si="116"/>
        <v>113.2042957</v>
      </c>
      <c r="BJ160" s="62">
        <f t="shared" si="117"/>
        <v>112.25186579999999</v>
      </c>
      <c r="BK160" s="62">
        <f t="shared" si="118"/>
        <v>114.64805199999998</v>
      </c>
      <c r="BL160" s="62">
        <f t="shared" si="119"/>
        <v>106.81011530000001</v>
      </c>
      <c r="BM160" s="62">
        <f t="shared" si="120"/>
        <v>111.3943658</v>
      </c>
      <c r="BN160" s="63">
        <f t="shared" si="121"/>
        <v>113.0418658</v>
      </c>
      <c r="BO160" s="50"/>
      <c r="BP160" s="104"/>
      <c r="BX160" s="53">
        <f t="shared" si="85"/>
        <v>2027</v>
      </c>
      <c r="BY160" s="97">
        <f t="shared" si="122"/>
        <v>46600</v>
      </c>
      <c r="BZ160" s="56">
        <f t="shared" si="86"/>
        <v>8.3558953540374308</v>
      </c>
      <c r="CA160" s="56">
        <f t="shared" si="87"/>
        <v>7.7269403768756968</v>
      </c>
      <c r="CB160" s="56">
        <v>8.1052124438795161</v>
      </c>
      <c r="CC160" s="56">
        <v>7.9703636233183381</v>
      </c>
      <c r="CD160" s="56">
        <v>8.1052124438795161</v>
      </c>
      <c r="CE160" s="56">
        <f t="shared" si="88"/>
        <v>7.7626917382932996</v>
      </c>
      <c r="CF160" s="1"/>
      <c r="CG160" s="98">
        <v>3.5</v>
      </c>
      <c r="CH160" s="99">
        <v>-1</v>
      </c>
      <c r="CI160" s="99">
        <v>4.25</v>
      </c>
      <c r="CJ160" s="99">
        <v>0</v>
      </c>
      <c r="CK160" s="99">
        <v>3.75</v>
      </c>
      <c r="CL160" s="99">
        <v>2.5</v>
      </c>
      <c r="CM160" s="99">
        <v>-4.6036700000000081</v>
      </c>
      <c r="CN160" s="100">
        <v>-1.7132499999999951</v>
      </c>
      <c r="CO160" s="13"/>
      <c r="CP160" s="101">
        <v>1.0528425655976676</v>
      </c>
      <c r="CQ160" s="102">
        <v>1.0230859424515146</v>
      </c>
      <c r="CR160" s="102">
        <v>1.0155913296995818</v>
      </c>
      <c r="CS160" s="102">
        <v>0.94375079224236269</v>
      </c>
      <c r="CT160" s="102">
        <v>1.0492745202472602</v>
      </c>
      <c r="CU160" s="103">
        <v>1.0023907811478938</v>
      </c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</row>
    <row r="161" spans="1:143" ht="12.75" x14ac:dyDescent="0.2">
      <c r="A161" s="3">
        <f t="shared" si="84"/>
        <v>2027</v>
      </c>
      <c r="B161" s="43">
        <v>46631</v>
      </c>
      <c r="C161" s="43">
        <v>46660</v>
      </c>
      <c r="D161" s="44">
        <f t="shared" si="89"/>
        <v>46631</v>
      </c>
      <c r="E161" s="94">
        <v>108.09139999999999</v>
      </c>
      <c r="F161" s="46">
        <v>91.902730000000005</v>
      </c>
      <c r="G161" s="94">
        <v>104.54689999999999</v>
      </c>
      <c r="H161" s="46">
        <v>88.580759999999998</v>
      </c>
      <c r="I161" s="94">
        <v>102.7734</v>
      </c>
      <c r="J161" s="46">
        <v>86.356480000000005</v>
      </c>
      <c r="K161" s="94">
        <v>114.0026</v>
      </c>
      <c r="L161" s="46">
        <v>92.516090000000005</v>
      </c>
      <c r="M161" s="94">
        <v>109.2706</v>
      </c>
      <c r="N161" s="46">
        <v>91.56129</v>
      </c>
      <c r="O161" s="94">
        <f t="shared" si="91"/>
        <v>106.54689999999999</v>
      </c>
      <c r="P161" s="46">
        <f t="shared" si="92"/>
        <v>86.080759999999998</v>
      </c>
      <c r="Q161" s="94">
        <f t="shared" si="93"/>
        <v>105.54689999999999</v>
      </c>
      <c r="R161" s="46">
        <f t="shared" si="94"/>
        <v>85.580759999999998</v>
      </c>
      <c r="S161" s="94">
        <f t="shared" si="95"/>
        <v>107.79689999999999</v>
      </c>
      <c r="T161" s="46">
        <f t="shared" si="96"/>
        <v>90.830759999999998</v>
      </c>
      <c r="U161" s="94">
        <f t="shared" si="97"/>
        <v>102.95984</v>
      </c>
      <c r="V161" s="95">
        <f t="shared" si="98"/>
        <v>88.806350000000009</v>
      </c>
      <c r="W161" s="96">
        <v>8.1854109603065268</v>
      </c>
      <c r="X161" s="96">
        <v>8.7134429531541109</v>
      </c>
      <c r="Y161" s="96">
        <v>8.0591698181527764</v>
      </c>
      <c r="Z161" s="96">
        <v>7.963489519560536</v>
      </c>
      <c r="AA161" s="96">
        <v>7.5153152017298801</v>
      </c>
      <c r="AB161" s="96">
        <v>8.3322807622625827</v>
      </c>
      <c r="AC161" s="96">
        <v>8.162213398049694</v>
      </c>
      <c r="AD161" s="96">
        <v>7.8494484941457845</v>
      </c>
      <c r="AE161" s="96">
        <v>7.4951885155590698</v>
      </c>
      <c r="AF161" s="96">
        <f t="shared" si="99"/>
        <v>8.384394639461215</v>
      </c>
      <c r="AG161" s="96">
        <f t="shared" si="100"/>
        <v>8.1473041130144619</v>
      </c>
      <c r="AH161" s="96">
        <f t="shared" si="101"/>
        <v>8.0877158656859898</v>
      </c>
      <c r="AI161" s="96">
        <f t="shared" si="102"/>
        <v>8.2344976756168435</v>
      </c>
      <c r="AJ161" s="96">
        <f t="shared" si="103"/>
        <v>8.1811503694154073</v>
      </c>
      <c r="AK161" s="127"/>
      <c r="AL161" s="13"/>
      <c r="AM161" s="13"/>
      <c r="AN161" s="13"/>
      <c r="AO161" s="13"/>
      <c r="AP161" s="13"/>
      <c r="AQ161" s="13"/>
      <c r="AR161" s="8">
        <f t="shared" si="104"/>
        <v>8.3275753816949845</v>
      </c>
      <c r="AS161" s="8">
        <f t="shared" si="105"/>
        <v>8.0096925644331591</v>
      </c>
      <c r="AT161" s="8">
        <f t="shared" si="106"/>
        <v>8.6432087777878603</v>
      </c>
      <c r="AU161" s="8">
        <f t="shared" si="107"/>
        <v>8.3132782564276546</v>
      </c>
      <c r="AV161" s="8">
        <f t="shared" si="90"/>
        <v>8.323438745085916</v>
      </c>
      <c r="AW161" s="8"/>
      <c r="AX161" s="8">
        <f t="shared" si="108"/>
        <v>8.1073286890115348</v>
      </c>
      <c r="AY161" s="8">
        <f t="shared" si="109"/>
        <v>8.313706847336066</v>
      </c>
      <c r="AZ161" s="8">
        <f t="shared" si="110"/>
        <v>8.3367665500901129</v>
      </c>
      <c r="BA161" s="8">
        <v>8.1043151655285346</v>
      </c>
      <c r="BB161" s="8">
        <f t="shared" si="111"/>
        <v>7.7227070619222058</v>
      </c>
      <c r="BC161" s="8">
        <v>7.9694665575808461</v>
      </c>
      <c r="BD161" s="8">
        <f t="shared" si="112"/>
        <v>8.0598872120146012</v>
      </c>
      <c r="BE161" s="5"/>
      <c r="BF161" s="60">
        <f t="shared" si="113"/>
        <v>101.1302719</v>
      </c>
      <c r="BG161" s="62">
        <f t="shared" si="114"/>
        <v>97.681459799999999</v>
      </c>
      <c r="BH161" s="62">
        <f t="shared" si="115"/>
        <v>95.714124400000003</v>
      </c>
      <c r="BI161" s="62">
        <f t="shared" si="116"/>
        <v>101.65559669999999</v>
      </c>
      <c r="BJ161" s="62">
        <f t="shared" si="117"/>
        <v>96.9614598</v>
      </c>
      <c r="BK161" s="62">
        <f t="shared" si="118"/>
        <v>104.76340070000001</v>
      </c>
      <c r="BL161" s="62">
        <f t="shared" si="119"/>
        <v>96.8738393</v>
      </c>
      <c r="BM161" s="62">
        <f t="shared" si="120"/>
        <v>97.746459799999997</v>
      </c>
      <c r="BN161" s="63">
        <f t="shared" si="121"/>
        <v>100.50145979999999</v>
      </c>
      <c r="BO161" s="50"/>
      <c r="BP161" s="104"/>
      <c r="BX161" s="53">
        <f t="shared" si="85"/>
        <v>2027</v>
      </c>
      <c r="BY161" s="97">
        <f t="shared" si="122"/>
        <v>46631</v>
      </c>
      <c r="BZ161" s="56">
        <f t="shared" si="86"/>
        <v>8.3253800783545397</v>
      </c>
      <c r="CA161" s="56">
        <f t="shared" si="87"/>
        <v>7.7227070619222058</v>
      </c>
      <c r="CB161" s="56">
        <v>8.1009988389979224</v>
      </c>
      <c r="CC161" s="56">
        <v>7.9662192880406701</v>
      </c>
      <c r="CD161" s="56">
        <v>8.1009988389979224</v>
      </c>
      <c r="CE161" s="56">
        <f t="shared" si="88"/>
        <v>7.7584519065372328</v>
      </c>
      <c r="CF161" s="1"/>
      <c r="CG161" s="98">
        <v>2</v>
      </c>
      <c r="CH161" s="99">
        <v>-2.5</v>
      </c>
      <c r="CI161" s="99">
        <v>1</v>
      </c>
      <c r="CJ161" s="99">
        <v>-3</v>
      </c>
      <c r="CK161" s="99">
        <v>3.25</v>
      </c>
      <c r="CL161" s="99">
        <v>2.25</v>
      </c>
      <c r="CM161" s="99">
        <v>-5.1315599999999932</v>
      </c>
      <c r="CN161" s="100">
        <v>-3.0963799999999964</v>
      </c>
      <c r="CO161" s="13"/>
      <c r="CP161" s="101">
        <v>1.052854357234579</v>
      </c>
      <c r="CQ161" s="102">
        <v>1.0230821668067027</v>
      </c>
      <c r="CR161" s="102">
        <v>1.0155994863583759</v>
      </c>
      <c r="CS161" s="102">
        <v>0.94372136527211903</v>
      </c>
      <c r="CT161" s="102">
        <v>1.0490542974781265</v>
      </c>
      <c r="CU161" s="103">
        <v>1.0023200779546193</v>
      </c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</row>
    <row r="162" spans="1:143" ht="12.75" x14ac:dyDescent="0.2">
      <c r="A162" s="3">
        <f t="shared" si="84"/>
        <v>2027</v>
      </c>
      <c r="B162" s="43">
        <v>46661</v>
      </c>
      <c r="C162" s="43">
        <v>46691</v>
      </c>
      <c r="D162" s="44">
        <f t="shared" si="89"/>
        <v>46661</v>
      </c>
      <c r="E162" s="94">
        <v>101.9614</v>
      </c>
      <c r="F162" s="46">
        <v>91.217669999999998</v>
      </c>
      <c r="G162" s="94">
        <v>93.929789999999997</v>
      </c>
      <c r="H162" s="46">
        <v>87.651319999999998</v>
      </c>
      <c r="I162" s="94">
        <v>98.727649999999997</v>
      </c>
      <c r="J162" s="46">
        <v>85.803160000000005</v>
      </c>
      <c r="K162" s="94">
        <v>104.23569999999999</v>
      </c>
      <c r="L162" s="46">
        <v>93.355670000000003</v>
      </c>
      <c r="M162" s="94">
        <v>98.938540000000003</v>
      </c>
      <c r="N162" s="46">
        <v>91.100390000000004</v>
      </c>
      <c r="O162" s="94">
        <f t="shared" si="91"/>
        <v>94.179789999999997</v>
      </c>
      <c r="P162" s="46">
        <f t="shared" si="92"/>
        <v>86.651319999999998</v>
      </c>
      <c r="Q162" s="94">
        <f t="shared" si="93"/>
        <v>93.429789999999997</v>
      </c>
      <c r="R162" s="46">
        <f t="shared" si="94"/>
        <v>86.651319999999998</v>
      </c>
      <c r="S162" s="94">
        <f t="shared" si="95"/>
        <v>96.929789999999997</v>
      </c>
      <c r="T162" s="46">
        <f t="shared" si="96"/>
        <v>88.651319999999998</v>
      </c>
      <c r="U162" s="94">
        <f t="shared" si="97"/>
        <v>98.727109999999996</v>
      </c>
      <c r="V162" s="95">
        <f t="shared" si="98"/>
        <v>88.267329999999987</v>
      </c>
      <c r="W162" s="96">
        <v>8.2308372342770788</v>
      </c>
      <c r="X162" s="96">
        <v>8.7796453867769841</v>
      </c>
      <c r="Y162" s="96">
        <v>8.1113581013910814</v>
      </c>
      <c r="Z162" s="96">
        <v>8.1059865752965337</v>
      </c>
      <c r="AA162" s="96">
        <v>7.6578141926915206</v>
      </c>
      <c r="AB162" s="96">
        <v>8.5396761068378773</v>
      </c>
      <c r="AC162" s="96">
        <v>8.370188045261056</v>
      </c>
      <c r="AD162" s="96">
        <v>8.0627536886012479</v>
      </c>
      <c r="AE162" s="96">
        <v>7.6981896545523369</v>
      </c>
      <c r="AF162" s="96">
        <f t="shared" si="99"/>
        <v>8.5284048266194556</v>
      </c>
      <c r="AG162" s="96">
        <f t="shared" si="100"/>
        <v>8.2905578494848537</v>
      </c>
      <c r="AH162" s="96">
        <f t="shared" si="101"/>
        <v>8.2304648764933059</v>
      </c>
      <c r="AI162" s="96">
        <f t="shared" si="102"/>
        <v>8.4507101919297014</v>
      </c>
      <c r="AJ162" s="96">
        <f t="shared" si="103"/>
        <v>8.3891251222865328</v>
      </c>
      <c r="AK162" s="127"/>
      <c r="AL162" s="13"/>
      <c r="AM162" s="13"/>
      <c r="AN162" s="13"/>
      <c r="AO162" s="13"/>
      <c r="AP162" s="13"/>
      <c r="AQ162" s="13"/>
      <c r="AR162" s="8">
        <f t="shared" si="104"/>
        <v>8.5389532119738352</v>
      </c>
      <c r="AS162" s="8">
        <f t="shared" si="105"/>
        <v>8.2264881681077835</v>
      </c>
      <c r="AT162" s="8">
        <f t="shared" si="106"/>
        <v>8.8625977914772918</v>
      </c>
      <c r="AU162" s="8">
        <f t="shared" si="107"/>
        <v>8.5382903761927036</v>
      </c>
      <c r="AV162" s="8">
        <f t="shared" si="90"/>
        <v>8.5415823869379039</v>
      </c>
      <c r="AW162" s="8"/>
      <c r="AX162" s="8">
        <f t="shared" si="108"/>
        <v>8.2523195882138101</v>
      </c>
      <c r="AY162" s="8">
        <f t="shared" si="109"/>
        <v>8.5247414969670778</v>
      </c>
      <c r="AZ162" s="8">
        <f t="shared" si="110"/>
        <v>8.5442334209438027</v>
      </c>
      <c r="BA162" s="8">
        <v>8.2497204356946519</v>
      </c>
      <c r="BB162" s="8">
        <f t="shared" si="111"/>
        <v>7.8687250872953385</v>
      </c>
      <c r="BC162" s="8">
        <v>8.1124811752329631</v>
      </c>
      <c r="BD162" s="8">
        <f t="shared" si="112"/>
        <v>8.2030284031105314</v>
      </c>
      <c r="BE162" s="5"/>
      <c r="BF162" s="60">
        <f t="shared" si="113"/>
        <v>97.34159609999999</v>
      </c>
      <c r="BG162" s="62">
        <f t="shared" si="114"/>
        <v>91.230047899999988</v>
      </c>
      <c r="BH162" s="62">
        <f t="shared" si="115"/>
        <v>93.170119299999996</v>
      </c>
      <c r="BI162" s="62">
        <f t="shared" si="116"/>
        <v>95.568135499999997</v>
      </c>
      <c r="BJ162" s="62">
        <f t="shared" si="117"/>
        <v>90.515047899999985</v>
      </c>
      <c r="BK162" s="62">
        <f t="shared" si="118"/>
        <v>99.557287099999996</v>
      </c>
      <c r="BL162" s="62">
        <f t="shared" si="119"/>
        <v>94.229404599999981</v>
      </c>
      <c r="BM162" s="62">
        <f t="shared" si="120"/>
        <v>90.942547899999994</v>
      </c>
      <c r="BN162" s="63">
        <f t="shared" si="121"/>
        <v>93.370047899999989</v>
      </c>
      <c r="BO162" s="50"/>
      <c r="BP162" s="104"/>
      <c r="BX162" s="53">
        <f t="shared" si="85"/>
        <v>2027</v>
      </c>
      <c r="BY162" s="97">
        <f t="shared" si="122"/>
        <v>46661</v>
      </c>
      <c r="BZ162" s="56">
        <f t="shared" si="86"/>
        <v>8.3790772521772627</v>
      </c>
      <c r="CA162" s="56">
        <f t="shared" si="87"/>
        <v>7.8687250872953385</v>
      </c>
      <c r="CB162" s="56">
        <v>8.2464041091640397</v>
      </c>
      <c r="CC162" s="56">
        <v>8.1092341666640824</v>
      </c>
      <c r="CD162" s="56">
        <v>8.2464041091640397</v>
      </c>
      <c r="CE162" s="56">
        <f t="shared" si="88"/>
        <v>7.9046947133533658</v>
      </c>
      <c r="CF162" s="1"/>
      <c r="CG162" s="98">
        <v>0.25</v>
      </c>
      <c r="CH162" s="99">
        <v>-1</v>
      </c>
      <c r="CI162" s="99">
        <v>-0.5</v>
      </c>
      <c r="CJ162" s="99">
        <v>-1</v>
      </c>
      <c r="CK162" s="99">
        <v>3</v>
      </c>
      <c r="CL162" s="99">
        <v>1</v>
      </c>
      <c r="CM162" s="99">
        <v>-3.2342900000000014</v>
      </c>
      <c r="CN162" s="100">
        <v>-2.9503400000000042</v>
      </c>
      <c r="CO162" s="13"/>
      <c r="CP162" s="101">
        <v>1.0521118863692998</v>
      </c>
      <c r="CQ162" s="102">
        <v>1.0227697483179667</v>
      </c>
      <c r="CR162" s="102">
        <v>1.0153563418888611</v>
      </c>
      <c r="CS162" s="102">
        <v>0.94471093944679796</v>
      </c>
      <c r="CT162" s="102">
        <v>1.0481171220543335</v>
      </c>
      <c r="CU162" s="103">
        <v>1.002262443438914</v>
      </c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</row>
    <row r="163" spans="1:143" ht="12.75" x14ac:dyDescent="0.2">
      <c r="A163" s="3">
        <f t="shared" si="84"/>
        <v>2027</v>
      </c>
      <c r="B163" s="43">
        <v>46692</v>
      </c>
      <c r="C163" s="43">
        <v>46721</v>
      </c>
      <c r="D163" s="44">
        <f t="shared" si="89"/>
        <v>46692</v>
      </c>
      <c r="E163" s="94">
        <v>114.6121</v>
      </c>
      <c r="F163" s="46">
        <v>98.422529999999995</v>
      </c>
      <c r="G163" s="94">
        <v>93.876270000000005</v>
      </c>
      <c r="H163" s="46">
        <v>89.923370000000006</v>
      </c>
      <c r="I163" s="94">
        <v>111.0112</v>
      </c>
      <c r="J163" s="46">
        <v>93.744730000000004</v>
      </c>
      <c r="K163" s="94">
        <v>109.59829999999999</v>
      </c>
      <c r="L163" s="46">
        <v>98.757379999999998</v>
      </c>
      <c r="M163" s="94">
        <v>103.9542</v>
      </c>
      <c r="N163" s="46">
        <v>95.069209999999998</v>
      </c>
      <c r="O163" s="94">
        <f t="shared" si="91"/>
        <v>93.126270000000005</v>
      </c>
      <c r="P163" s="46">
        <f t="shared" si="92"/>
        <v>88.923370000000006</v>
      </c>
      <c r="Q163" s="94">
        <f t="shared" si="93"/>
        <v>93.376270000000005</v>
      </c>
      <c r="R163" s="46">
        <f t="shared" si="94"/>
        <v>89.423370000000006</v>
      </c>
      <c r="S163" s="94">
        <f t="shared" si="95"/>
        <v>96.626270000000005</v>
      </c>
      <c r="T163" s="46">
        <f t="shared" si="96"/>
        <v>90.423370000000006</v>
      </c>
      <c r="U163" s="94">
        <f t="shared" si="97"/>
        <v>111.62249999999999</v>
      </c>
      <c r="V163" s="95">
        <f t="shared" si="98"/>
        <v>96.401089999999996</v>
      </c>
      <c r="W163" s="96">
        <v>8.578523609738177</v>
      </c>
      <c r="X163" s="96">
        <v>9.1246789517886118</v>
      </c>
      <c r="Y163" s="96">
        <v>8.4737343694382687</v>
      </c>
      <c r="Z163" s="96">
        <v>8.5410922964088165</v>
      </c>
      <c r="AA163" s="96">
        <v>8.3390976224168263</v>
      </c>
      <c r="AB163" s="96">
        <v>8.8642059220946834</v>
      </c>
      <c r="AC163" s="96">
        <v>8.7092890997559529</v>
      </c>
      <c r="AD163" s="96">
        <v>8.7262227278482811</v>
      </c>
      <c r="AE163" s="96">
        <v>8.0246044539077239</v>
      </c>
      <c r="AF163" s="96">
        <f t="shared" si="99"/>
        <v>8.9626299316958509</v>
      </c>
      <c r="AG163" s="96">
        <f t="shared" si="100"/>
        <v>8.7252861897552627</v>
      </c>
      <c r="AH163" s="96">
        <f t="shared" si="101"/>
        <v>8.6654452675851363</v>
      </c>
      <c r="AI163" s="96">
        <f t="shared" si="102"/>
        <v>9.1401820791975741</v>
      </c>
      <c r="AJ163" s="96">
        <f t="shared" si="103"/>
        <v>8.7282261792353157</v>
      </c>
      <c r="AK163" s="127"/>
      <c r="AL163" s="13"/>
      <c r="AM163" s="13"/>
      <c r="AN163" s="13"/>
      <c r="AO163" s="13"/>
      <c r="AP163" s="13"/>
      <c r="AQ163" s="13"/>
      <c r="AR163" s="8">
        <f t="shared" si="104"/>
        <v>8.8836031301513909</v>
      </c>
      <c r="AS163" s="8">
        <f t="shared" si="105"/>
        <v>8.9008138508469177</v>
      </c>
      <c r="AT163" s="8">
        <f t="shared" si="106"/>
        <v>9.2203098822739911</v>
      </c>
      <c r="AU163" s="8">
        <f t="shared" si="107"/>
        <v>9.2381728863236336</v>
      </c>
      <c r="AV163" s="8">
        <f t="shared" si="90"/>
        <v>9.0607249373989838</v>
      </c>
      <c r="AW163" s="8"/>
      <c r="AX163" s="8">
        <f t="shared" si="108"/>
        <v>8.6950401021660735</v>
      </c>
      <c r="AY163" s="8">
        <f t="shared" si="109"/>
        <v>8.868831861751346</v>
      </c>
      <c r="AZ163" s="8">
        <f t="shared" si="110"/>
        <v>8.868875159686457</v>
      </c>
      <c r="BA163" s="8">
        <v>8.693705675673284</v>
      </c>
      <c r="BB163" s="8">
        <f t="shared" si="111"/>
        <v>8.5668329156848326</v>
      </c>
      <c r="BC163" s="8">
        <v>8.5491667181034998</v>
      </c>
      <c r="BD163" s="8">
        <f t="shared" si="112"/>
        <v>8.6401009506869073</v>
      </c>
      <c r="BE163" s="5"/>
      <c r="BF163" s="60">
        <f t="shared" si="113"/>
        <v>107.6505849</v>
      </c>
      <c r="BG163" s="62">
        <f t="shared" si="114"/>
        <v>92.176523000000003</v>
      </c>
      <c r="BH163" s="62">
        <f t="shared" si="115"/>
        <v>103.58661789999999</v>
      </c>
      <c r="BI163" s="62">
        <f t="shared" si="116"/>
        <v>100.13365429999999</v>
      </c>
      <c r="BJ163" s="62">
        <f t="shared" si="117"/>
        <v>91.676523000000003</v>
      </c>
      <c r="BK163" s="62">
        <f t="shared" si="118"/>
        <v>104.9367044</v>
      </c>
      <c r="BL163" s="62">
        <f t="shared" si="119"/>
        <v>105.07729369999998</v>
      </c>
      <c r="BM163" s="62">
        <f t="shared" si="120"/>
        <v>91.319023000000001</v>
      </c>
      <c r="BN163" s="63">
        <f t="shared" si="121"/>
        <v>93.959023000000002</v>
      </c>
      <c r="BO163" s="50"/>
      <c r="BP163" s="104"/>
      <c r="BX163" s="53">
        <f t="shared" si="85"/>
        <v>2027</v>
      </c>
      <c r="BY163" s="97">
        <f t="shared" si="122"/>
        <v>46692</v>
      </c>
      <c r="BZ163" s="56">
        <f t="shared" si="86"/>
        <v>8.7519307021692256</v>
      </c>
      <c r="CA163" s="56">
        <f t="shared" si="87"/>
        <v>8.5668329156848326</v>
      </c>
      <c r="CB163" s="56">
        <v>8.6903893491426718</v>
      </c>
      <c r="CC163" s="56">
        <v>8.5459205063929602</v>
      </c>
      <c r="CD163" s="56">
        <v>8.6903893491426718</v>
      </c>
      <c r="CE163" s="56">
        <f t="shared" si="88"/>
        <v>8.6038772151240011</v>
      </c>
      <c r="CF163" s="1"/>
      <c r="CG163" s="98">
        <v>-0.75</v>
      </c>
      <c r="CH163" s="99">
        <v>-1</v>
      </c>
      <c r="CI163" s="99">
        <v>-0.5</v>
      </c>
      <c r="CJ163" s="99">
        <v>-0.5</v>
      </c>
      <c r="CK163" s="99">
        <v>2.75</v>
      </c>
      <c r="CL163" s="99">
        <v>0.5</v>
      </c>
      <c r="CM163" s="99">
        <v>-2.98960000000001</v>
      </c>
      <c r="CN163" s="100">
        <v>-2.0214399999999983</v>
      </c>
      <c r="CO163" s="13"/>
      <c r="CP163" s="101">
        <v>1.0493540662784167</v>
      </c>
      <c r="CQ163" s="102">
        <v>1.0215656132675082</v>
      </c>
      <c r="CR163" s="102">
        <v>1.0145593756466729</v>
      </c>
      <c r="CS163" s="102">
        <v>0.97635025275667375</v>
      </c>
      <c r="CT163" s="102">
        <v>1.0474385497894996</v>
      </c>
      <c r="CU163" s="103">
        <v>1.0021743542167976</v>
      </c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</row>
    <row r="164" spans="1:143" ht="12.75" x14ac:dyDescent="0.2">
      <c r="A164" s="3">
        <f t="shared" si="84"/>
        <v>2027</v>
      </c>
      <c r="B164" s="43">
        <v>46722</v>
      </c>
      <c r="C164" s="43">
        <v>46752</v>
      </c>
      <c r="D164" s="44">
        <f t="shared" si="89"/>
        <v>46722</v>
      </c>
      <c r="E164" s="94">
        <v>115.7517</v>
      </c>
      <c r="F164" s="46">
        <v>97.633489999999995</v>
      </c>
      <c r="G164" s="94">
        <v>95.221909999999994</v>
      </c>
      <c r="H164" s="46">
        <v>91.948030000000003</v>
      </c>
      <c r="I164" s="94">
        <v>110.3398</v>
      </c>
      <c r="J164" s="46">
        <v>92.202010000000001</v>
      </c>
      <c r="K164" s="94">
        <v>108.3622</v>
      </c>
      <c r="L164" s="46">
        <v>98.234530000000007</v>
      </c>
      <c r="M164" s="94">
        <v>103.8486</v>
      </c>
      <c r="N164" s="46">
        <v>97.064419999999998</v>
      </c>
      <c r="O164" s="94">
        <f t="shared" si="91"/>
        <v>94.721909999999994</v>
      </c>
      <c r="P164" s="46">
        <f t="shared" si="92"/>
        <v>91.448030000000003</v>
      </c>
      <c r="Q164" s="94">
        <f t="shared" si="93"/>
        <v>94.721909999999994</v>
      </c>
      <c r="R164" s="46">
        <f t="shared" si="94"/>
        <v>91.448030000000003</v>
      </c>
      <c r="S164" s="94">
        <f t="shared" si="95"/>
        <v>97.721909999999994</v>
      </c>
      <c r="T164" s="46">
        <f t="shared" si="96"/>
        <v>92.698030000000003</v>
      </c>
      <c r="U164" s="94">
        <f t="shared" si="97"/>
        <v>111.59089999999999</v>
      </c>
      <c r="V164" s="95">
        <f t="shared" si="98"/>
        <v>95.063679999999991</v>
      </c>
      <c r="W164" s="96">
        <v>8.8773585805164537</v>
      </c>
      <c r="X164" s="96">
        <v>9.3538573234994473</v>
      </c>
      <c r="Y164" s="96">
        <v>8.7688129578752836</v>
      </c>
      <c r="Z164" s="96">
        <v>8.7437169920036908</v>
      </c>
      <c r="AA164" s="96">
        <v>8.5448785123489763</v>
      </c>
      <c r="AB164" s="96">
        <v>8.9180145644432685</v>
      </c>
      <c r="AC164" s="96">
        <v>8.8193656855871172</v>
      </c>
      <c r="AD164" s="96">
        <v>8.8264610851784191</v>
      </c>
      <c r="AE164" s="96">
        <v>8.0706109752621025</v>
      </c>
      <c r="AF164" s="96">
        <f t="shared" si="99"/>
        <v>9.1735868480191183</v>
      </c>
      <c r="AG164" s="96">
        <f t="shared" si="100"/>
        <v>8.9320769993972338</v>
      </c>
      <c r="AH164" s="96">
        <f t="shared" si="101"/>
        <v>8.8694586591377185</v>
      </c>
      <c r="AI164" s="96">
        <f t="shared" si="102"/>
        <v>9.2550648952932839</v>
      </c>
      <c r="AJ164" s="96">
        <f t="shared" si="103"/>
        <v>8.8383027415125373</v>
      </c>
      <c r="AK164" s="127"/>
      <c r="AL164" s="13"/>
      <c r="AM164" s="13"/>
      <c r="AN164" s="13"/>
      <c r="AO164" s="13"/>
      <c r="AP164" s="13"/>
      <c r="AQ164" s="13"/>
      <c r="AR164" s="8">
        <f t="shared" si="104"/>
        <v>8.9954809488638254</v>
      </c>
      <c r="AS164" s="8">
        <f t="shared" si="105"/>
        <v>9.0026924536827106</v>
      </c>
      <c r="AT164" s="8">
        <f t="shared" si="106"/>
        <v>9.3364278510726422</v>
      </c>
      <c r="AU164" s="8">
        <f t="shared" si="107"/>
        <v>9.3439126706837836</v>
      </c>
      <c r="AV164" s="8">
        <f t="shared" si="90"/>
        <v>9.1696284810757405</v>
      </c>
      <c r="AW164" s="8"/>
      <c r="AX164" s="8">
        <f t="shared" si="108"/>
        <v>8.9012109361046914</v>
      </c>
      <c r="AY164" s="8">
        <f t="shared" si="109"/>
        <v>8.9805280421990012</v>
      </c>
      <c r="AZ164" s="8">
        <f t="shared" si="110"/>
        <v>8.92270235950045</v>
      </c>
      <c r="BA164" s="8">
        <v>8.9004655727080468</v>
      </c>
      <c r="BB164" s="8">
        <f t="shared" si="111"/>
        <v>8.7776955962178267</v>
      </c>
      <c r="BC164" s="8">
        <v>8.7525272124407163</v>
      </c>
      <c r="BD164" s="8">
        <f t="shared" si="112"/>
        <v>8.8436415791096845</v>
      </c>
      <c r="BE164" s="5"/>
      <c r="BF164" s="60">
        <f t="shared" si="113"/>
        <v>107.96086969999999</v>
      </c>
      <c r="BG164" s="62">
        <f t="shared" si="114"/>
        <v>93.814141599999999</v>
      </c>
      <c r="BH164" s="62">
        <f t="shared" si="115"/>
        <v>102.54055029999999</v>
      </c>
      <c r="BI164" s="62">
        <f t="shared" si="116"/>
        <v>100.93140259999998</v>
      </c>
      <c r="BJ164" s="62">
        <f t="shared" si="117"/>
        <v>93.314141599999999</v>
      </c>
      <c r="BK164" s="62">
        <f t="shared" si="118"/>
        <v>104.0073019</v>
      </c>
      <c r="BL164" s="62">
        <f t="shared" si="119"/>
        <v>104.48419539999998</v>
      </c>
      <c r="BM164" s="62">
        <f t="shared" si="120"/>
        <v>93.314141599999999</v>
      </c>
      <c r="BN164" s="63">
        <f t="shared" si="121"/>
        <v>95.561641600000002</v>
      </c>
      <c r="BO164" s="50"/>
      <c r="BP164" s="104"/>
      <c r="BX164" s="53">
        <f t="shared" si="85"/>
        <v>2027</v>
      </c>
      <c r="BY164" s="97">
        <f t="shared" si="122"/>
        <v>46722</v>
      </c>
      <c r="BZ164" s="56">
        <f t="shared" si="86"/>
        <v>9.0555407324573363</v>
      </c>
      <c r="CA164" s="56">
        <f t="shared" si="87"/>
        <v>8.7776955962178267</v>
      </c>
      <c r="CB164" s="56">
        <v>8.8971492461774364</v>
      </c>
      <c r="CC164" s="56">
        <v>8.7492813718198743</v>
      </c>
      <c r="CD164" s="56">
        <v>8.8971492461774364</v>
      </c>
      <c r="CE164" s="56">
        <f t="shared" si="88"/>
        <v>8.8150644995371277</v>
      </c>
      <c r="CF164" s="1"/>
      <c r="CG164" s="98">
        <v>-0.5</v>
      </c>
      <c r="CH164" s="99">
        <v>-0.5</v>
      </c>
      <c r="CI164" s="99">
        <v>-0.5</v>
      </c>
      <c r="CJ164" s="99">
        <v>-0.5</v>
      </c>
      <c r="CK164" s="99">
        <v>2.5</v>
      </c>
      <c r="CL164" s="99">
        <v>0.75</v>
      </c>
      <c r="CM164" s="99">
        <v>-4.1608000000000089</v>
      </c>
      <c r="CN164" s="100">
        <v>-2.5698100000000039</v>
      </c>
      <c r="CO164" s="13"/>
      <c r="CP164" s="101">
        <v>1.0491632856379676</v>
      </c>
      <c r="CQ164" s="102">
        <v>1.02154232662903</v>
      </c>
      <c r="CR164" s="102">
        <v>1.0143808024949825</v>
      </c>
      <c r="CS164" s="102">
        <v>0.9772592731630545</v>
      </c>
      <c r="CT164" s="102">
        <v>1.0485589644568405</v>
      </c>
      <c r="CU164" s="103">
        <v>1.0021472129176328</v>
      </c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</row>
    <row r="165" spans="1:143" ht="12.75" x14ac:dyDescent="0.2">
      <c r="A165" s="3">
        <f t="shared" si="84"/>
        <v>2028</v>
      </c>
      <c r="B165" s="43">
        <v>46753</v>
      </c>
      <c r="C165" s="43">
        <v>46783</v>
      </c>
      <c r="D165" s="44">
        <f t="shared" si="89"/>
        <v>46753</v>
      </c>
      <c r="E165" s="94">
        <v>114.25920000000001</v>
      </c>
      <c r="F165" s="46">
        <v>101.3566</v>
      </c>
      <c r="G165" s="94">
        <v>99.548060000000007</v>
      </c>
      <c r="H165" s="46">
        <v>95.704970000000003</v>
      </c>
      <c r="I165" s="94">
        <v>111.04770000000001</v>
      </c>
      <c r="J165" s="46">
        <v>96.029169999999993</v>
      </c>
      <c r="K165" s="94">
        <v>111.3372</v>
      </c>
      <c r="L165" s="46">
        <v>100.96720000000001</v>
      </c>
      <c r="M165" s="94">
        <v>107.3096</v>
      </c>
      <c r="N165" s="46">
        <v>100.2817</v>
      </c>
      <c r="O165" s="94">
        <f t="shared" si="91"/>
        <v>99.048060000000007</v>
      </c>
      <c r="P165" s="46">
        <f t="shared" si="92"/>
        <v>95.204970000000003</v>
      </c>
      <c r="Q165" s="94">
        <f t="shared" si="93"/>
        <v>99.048060000000007</v>
      </c>
      <c r="R165" s="46">
        <f t="shared" si="94"/>
        <v>95.204970000000003</v>
      </c>
      <c r="S165" s="94">
        <f t="shared" si="95"/>
        <v>101.29806000000001</v>
      </c>
      <c r="T165" s="46">
        <f t="shared" si="96"/>
        <v>94.204970000000003</v>
      </c>
      <c r="U165" s="94">
        <f t="shared" si="97"/>
        <v>107.50424000000001</v>
      </c>
      <c r="V165" s="95">
        <f t="shared" si="98"/>
        <v>97.037480000000002</v>
      </c>
      <c r="W165" s="96">
        <v>9.3323288876953914</v>
      </c>
      <c r="X165" s="96">
        <v>9.5579664433130791</v>
      </c>
      <c r="Y165" s="96">
        <v>9.1890510668222252</v>
      </c>
      <c r="Z165" s="96">
        <v>9.268091724601101</v>
      </c>
      <c r="AA165" s="96">
        <v>9.0510919522911326</v>
      </c>
      <c r="AB165" s="96">
        <v>9.342001565382775</v>
      </c>
      <c r="AC165" s="96">
        <v>9.400307438495636</v>
      </c>
      <c r="AD165" s="96">
        <v>9.428083778488336</v>
      </c>
      <c r="AE165" s="96">
        <v>8.7317186832518132</v>
      </c>
      <c r="AF165" s="96">
        <f t="shared" si="99"/>
        <v>9.7012106904348521</v>
      </c>
      <c r="AG165" s="96">
        <f t="shared" si="100"/>
        <v>9.458170945447689</v>
      </c>
      <c r="AH165" s="96">
        <f t="shared" si="101"/>
        <v>9.3942660849645225</v>
      </c>
      <c r="AI165" s="96">
        <f t="shared" si="102"/>
        <v>9.863849292440829</v>
      </c>
      <c r="AJ165" s="96">
        <f t="shared" si="103"/>
        <v>9.4191769901346145</v>
      </c>
      <c r="AK165" s="127"/>
      <c r="AL165" s="13"/>
      <c r="AM165" s="13"/>
      <c r="AN165" s="13"/>
      <c r="AO165" s="13"/>
      <c r="AP165" s="13"/>
      <c r="AQ165" s="13"/>
      <c r="AR165" s="8">
        <f t="shared" si="104"/>
        <v>9.5859289140112161</v>
      </c>
      <c r="AS165" s="8">
        <f t="shared" si="105"/>
        <v>9.614159770798187</v>
      </c>
      <c r="AT165" s="8">
        <f t="shared" si="106"/>
        <v>9.9492536925420687</v>
      </c>
      <c r="AU165" s="8">
        <f t="shared" si="107"/>
        <v>9.978554493945559</v>
      </c>
      <c r="AV165" s="8">
        <f t="shared" si="90"/>
        <v>9.7819742178242564</v>
      </c>
      <c r="AW165" s="8"/>
      <c r="AX165" s="8">
        <f t="shared" si="108"/>
        <v>9.4347627600743795</v>
      </c>
      <c r="AY165" s="8">
        <f t="shared" si="109"/>
        <v>9.5700173906602082</v>
      </c>
      <c r="AZ165" s="8">
        <f t="shared" si="110"/>
        <v>9.3468355846106466</v>
      </c>
      <c r="BA165" s="8">
        <v>9.4356336027653995</v>
      </c>
      <c r="BB165" s="8">
        <f t="shared" si="111"/>
        <v>9.2964100546071666</v>
      </c>
      <c r="BC165" s="8">
        <v>9.2788963812531691</v>
      </c>
      <c r="BD165" s="8">
        <f t="shared" si="112"/>
        <v>9.3703866645917646</v>
      </c>
      <c r="BE165" s="5"/>
      <c r="BF165" s="60">
        <f t="shared" si="113"/>
        <v>108.71108199999999</v>
      </c>
      <c r="BG165" s="62">
        <f t="shared" si="114"/>
        <v>97.895531300000002</v>
      </c>
      <c r="BH165" s="62">
        <f t="shared" si="115"/>
        <v>104.58973209999999</v>
      </c>
      <c r="BI165" s="62">
        <f t="shared" si="116"/>
        <v>104.28760299999999</v>
      </c>
      <c r="BJ165" s="62">
        <f t="shared" si="117"/>
        <v>97.395531299999988</v>
      </c>
      <c r="BK165" s="62">
        <f t="shared" si="118"/>
        <v>106.87809999999999</v>
      </c>
      <c r="BL165" s="62">
        <f t="shared" si="119"/>
        <v>103.00353319999999</v>
      </c>
      <c r="BM165" s="62">
        <f t="shared" si="120"/>
        <v>97.395531299999988</v>
      </c>
      <c r="BN165" s="63">
        <f t="shared" si="121"/>
        <v>98.248031300000008</v>
      </c>
      <c r="BO165" s="50"/>
      <c r="BP165" s="104"/>
      <c r="BX165" s="53">
        <f t="shared" si="85"/>
        <v>2028</v>
      </c>
      <c r="BY165" s="97">
        <f t="shared" si="122"/>
        <v>46753</v>
      </c>
      <c r="BZ165" s="56">
        <f t="shared" si="86"/>
        <v>9.4879289503263973</v>
      </c>
      <c r="CA165" s="56">
        <f t="shared" si="87"/>
        <v>9.2964100546071666</v>
      </c>
      <c r="CB165" s="56">
        <v>9.4323172762347873</v>
      </c>
      <c r="CC165" s="56">
        <v>9.2756515011442335</v>
      </c>
      <c r="CD165" s="56">
        <v>9.4323172762347873</v>
      </c>
      <c r="CE165" s="56">
        <f t="shared" si="88"/>
        <v>9.3345774715631489</v>
      </c>
      <c r="CF165" s="1"/>
      <c r="CG165" s="98">
        <v>-0.5</v>
      </c>
      <c r="CH165" s="99">
        <v>-0.5</v>
      </c>
      <c r="CI165" s="99">
        <v>-0.5</v>
      </c>
      <c r="CJ165" s="99">
        <v>-0.5</v>
      </c>
      <c r="CK165" s="99">
        <v>1.75</v>
      </c>
      <c r="CL165" s="99">
        <v>-1.5</v>
      </c>
      <c r="CM165" s="99">
        <v>-6.754959999999997</v>
      </c>
      <c r="CN165" s="100">
        <v>-4.3191199999999981</v>
      </c>
      <c r="CO165" s="13"/>
      <c r="CP165" s="101">
        <v>1.0467322701051918</v>
      </c>
      <c r="CQ165" s="102">
        <v>1.0205089921954531</v>
      </c>
      <c r="CR165" s="102">
        <v>1.0136138445877165</v>
      </c>
      <c r="CS165" s="102">
        <v>0.97658635900916191</v>
      </c>
      <c r="CT165" s="102">
        <v>1.0462199450270862</v>
      </c>
      <c r="CU165" s="103">
        <v>1.002007333458234</v>
      </c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</row>
    <row r="166" spans="1:143" ht="12.75" x14ac:dyDescent="0.2">
      <c r="A166" s="3">
        <f t="shared" si="84"/>
        <v>2028</v>
      </c>
      <c r="B166" s="43">
        <v>46784</v>
      </c>
      <c r="C166" s="43">
        <v>46812</v>
      </c>
      <c r="D166" s="44">
        <f t="shared" si="89"/>
        <v>46784</v>
      </c>
      <c r="E166" s="94">
        <v>106.8776</v>
      </c>
      <c r="F166" s="46">
        <v>97.335089999999994</v>
      </c>
      <c r="G166" s="94">
        <v>96.128870000000006</v>
      </c>
      <c r="H166" s="46">
        <v>92.90598</v>
      </c>
      <c r="I166" s="94">
        <v>102.7544</v>
      </c>
      <c r="J166" s="46">
        <v>91.872119999999995</v>
      </c>
      <c r="K166" s="94">
        <v>108.26179999999999</v>
      </c>
      <c r="L166" s="46">
        <v>98.432140000000004</v>
      </c>
      <c r="M166" s="94">
        <v>103.0072</v>
      </c>
      <c r="N166" s="46">
        <v>96.88109</v>
      </c>
      <c r="O166" s="94">
        <f t="shared" si="91"/>
        <v>95.128870000000006</v>
      </c>
      <c r="P166" s="46">
        <f t="shared" si="92"/>
        <v>91.65598</v>
      </c>
      <c r="Q166" s="94">
        <f t="shared" si="93"/>
        <v>96.128870000000006</v>
      </c>
      <c r="R166" s="46">
        <f t="shared" si="94"/>
        <v>92.40598</v>
      </c>
      <c r="S166" s="94">
        <f t="shared" si="95"/>
        <v>98.628870000000006</v>
      </c>
      <c r="T166" s="46">
        <f t="shared" si="96"/>
        <v>95.15598</v>
      </c>
      <c r="U166" s="94">
        <f t="shared" si="97"/>
        <v>103.70058</v>
      </c>
      <c r="V166" s="95">
        <f t="shared" si="98"/>
        <v>93.301049999999989</v>
      </c>
      <c r="W166" s="96">
        <v>9.2408371530436941</v>
      </c>
      <c r="X166" s="96">
        <v>9.18161067073531</v>
      </c>
      <c r="Y166" s="96">
        <v>8.9612186681569614</v>
      </c>
      <c r="Z166" s="96">
        <v>8.9285152831307997</v>
      </c>
      <c r="AA166" s="96">
        <v>8.7366732851487718</v>
      </c>
      <c r="AB166" s="96">
        <v>8.9304605540619395</v>
      </c>
      <c r="AC166" s="96">
        <v>8.9815864899716829</v>
      </c>
      <c r="AD166" s="96">
        <v>9.008123212056228</v>
      </c>
      <c r="AE166" s="96">
        <v>8.3811757425735021</v>
      </c>
      <c r="AF166" s="96">
        <f t="shared" si="99"/>
        <v>9.3606315212083508</v>
      </c>
      <c r="AG166" s="96">
        <f t="shared" si="100"/>
        <v>9.1180929165464821</v>
      </c>
      <c r="AH166" s="96">
        <f t="shared" si="101"/>
        <v>9.0545649106573531</v>
      </c>
      <c r="AI166" s="96">
        <f t="shared" si="102"/>
        <v>9.441999552107367</v>
      </c>
      <c r="AJ166" s="96">
        <f t="shared" si="103"/>
        <v>9.0004561619956576</v>
      </c>
      <c r="AK166" s="127"/>
      <c r="AL166" s="13"/>
      <c r="AM166" s="13"/>
      <c r="AN166" s="13"/>
      <c r="AO166" s="13"/>
      <c r="AP166" s="13"/>
      <c r="AQ166" s="13"/>
      <c r="AR166" s="8">
        <f t="shared" si="104"/>
        <v>9.1603562455246301</v>
      </c>
      <c r="AS166" s="8">
        <f t="shared" si="105"/>
        <v>9.1873271999758401</v>
      </c>
      <c r="AT166" s="8">
        <f t="shared" si="106"/>
        <v>9.5075518931183396</v>
      </c>
      <c r="AU166" s="8">
        <f t="shared" si="107"/>
        <v>9.5355450421042462</v>
      </c>
      <c r="AV166" s="8">
        <f t="shared" si="90"/>
        <v>9.3476950951807645</v>
      </c>
      <c r="AW166" s="8"/>
      <c r="AX166" s="8">
        <f t="shared" si="108"/>
        <v>9.0892433853589729</v>
      </c>
      <c r="AY166" s="8">
        <f t="shared" si="109"/>
        <v>9.1451356569981552</v>
      </c>
      <c r="AZ166" s="8">
        <f t="shared" si="110"/>
        <v>8.9351526414783358</v>
      </c>
      <c r="BA166" s="8">
        <v>9.0891268131000746</v>
      </c>
      <c r="BB166" s="8">
        <f t="shared" si="111"/>
        <v>8.9742267703133241</v>
      </c>
      <c r="BC166" s="8">
        <v>8.9380866156839112</v>
      </c>
      <c r="BD166" s="8">
        <f t="shared" si="112"/>
        <v>9.0292752216281258</v>
      </c>
      <c r="BE166" s="5"/>
      <c r="BF166" s="60">
        <f t="shared" si="113"/>
        <v>102.7743207</v>
      </c>
      <c r="BG166" s="62">
        <f t="shared" si="114"/>
        <v>94.743027299999994</v>
      </c>
      <c r="BH166" s="62">
        <f t="shared" si="115"/>
        <v>98.07501959999999</v>
      </c>
      <c r="BI166" s="62">
        <f t="shared" si="116"/>
        <v>100.37297269999999</v>
      </c>
      <c r="BJ166" s="62">
        <f t="shared" si="117"/>
        <v>94.528027299999991</v>
      </c>
      <c r="BK166" s="62">
        <f t="shared" si="118"/>
        <v>104.0350462</v>
      </c>
      <c r="BL166" s="62">
        <f t="shared" si="119"/>
        <v>99.228782099999989</v>
      </c>
      <c r="BM166" s="62">
        <f t="shared" si="120"/>
        <v>93.635527300000007</v>
      </c>
      <c r="BN166" s="63">
        <f t="shared" si="121"/>
        <v>97.135527300000007</v>
      </c>
      <c r="BO166" s="50"/>
      <c r="BP166" s="104"/>
      <c r="BX166" s="53">
        <f t="shared" si="85"/>
        <v>2028</v>
      </c>
      <c r="BY166" s="97">
        <f t="shared" si="122"/>
        <v>46784</v>
      </c>
      <c r="BZ166" s="56">
        <f t="shared" si="86"/>
        <v>9.2535093612068753</v>
      </c>
      <c r="CA166" s="56">
        <f t="shared" si="87"/>
        <v>8.9742267703133241</v>
      </c>
      <c r="CB166" s="56">
        <v>9.0858104865694642</v>
      </c>
      <c r="CC166" s="56">
        <v>8.9348411136695578</v>
      </c>
      <c r="CD166" s="56">
        <v>9.0858104865694642</v>
      </c>
      <c r="CE166" s="56">
        <f t="shared" si="88"/>
        <v>9.011898215464667</v>
      </c>
      <c r="CF166" s="1"/>
      <c r="CG166" s="98">
        <v>-1</v>
      </c>
      <c r="CH166" s="99">
        <v>-1.25</v>
      </c>
      <c r="CI166" s="99">
        <v>0</v>
      </c>
      <c r="CJ166" s="99">
        <v>-0.5</v>
      </c>
      <c r="CK166" s="99">
        <v>2.5</v>
      </c>
      <c r="CL166" s="99">
        <v>2.25</v>
      </c>
      <c r="CM166" s="99">
        <v>-3.1770199999999988</v>
      </c>
      <c r="CN166" s="100">
        <v>-4.0340400000000045</v>
      </c>
      <c r="CO166" s="13"/>
      <c r="CP166" s="101">
        <v>1.0483973230010566</v>
      </c>
      <c r="CQ166" s="102">
        <v>1.0212328284607255</v>
      </c>
      <c r="CR166" s="102">
        <v>1.0141176470588236</v>
      </c>
      <c r="CS166" s="102">
        <v>0.97851356111306798</v>
      </c>
      <c r="CT166" s="102">
        <v>1.0481650094961457</v>
      </c>
      <c r="CU166" s="103">
        <v>1.0021009286104459</v>
      </c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</row>
    <row r="167" spans="1:143" ht="12.75" x14ac:dyDescent="0.2">
      <c r="A167" s="3">
        <f t="shared" si="84"/>
        <v>2028</v>
      </c>
      <c r="B167" s="43">
        <v>46813</v>
      </c>
      <c r="C167" s="43">
        <v>46843</v>
      </c>
      <c r="D167" s="44">
        <f t="shared" si="89"/>
        <v>46813</v>
      </c>
      <c r="E167" s="94">
        <v>93.963350000000005</v>
      </c>
      <c r="F167" s="46">
        <v>86.73339</v>
      </c>
      <c r="G167" s="94">
        <v>89.392300000000006</v>
      </c>
      <c r="H167" s="46">
        <v>85.813590000000005</v>
      </c>
      <c r="I167" s="94">
        <v>88.059359999999998</v>
      </c>
      <c r="J167" s="46">
        <v>81.143780000000007</v>
      </c>
      <c r="K167" s="94">
        <v>95.896839999999997</v>
      </c>
      <c r="L167" s="46">
        <v>89.642330000000001</v>
      </c>
      <c r="M167" s="94">
        <v>93.499049999999997</v>
      </c>
      <c r="N167" s="46">
        <v>89.032870000000003</v>
      </c>
      <c r="O167" s="94">
        <f t="shared" si="91"/>
        <v>88.392300000000006</v>
      </c>
      <c r="P167" s="46">
        <f t="shared" si="92"/>
        <v>84.313590000000005</v>
      </c>
      <c r="Q167" s="94">
        <f t="shared" si="93"/>
        <v>89.392300000000006</v>
      </c>
      <c r="R167" s="46">
        <f t="shared" si="94"/>
        <v>85.313590000000005</v>
      </c>
      <c r="S167" s="94">
        <f t="shared" si="95"/>
        <v>91.642300000000006</v>
      </c>
      <c r="T167" s="46">
        <f t="shared" si="96"/>
        <v>87.813590000000005</v>
      </c>
      <c r="U167" s="94">
        <f t="shared" si="97"/>
        <v>91.098250000000007</v>
      </c>
      <c r="V167" s="95">
        <f t="shared" si="98"/>
        <v>84.623350000000002</v>
      </c>
      <c r="W167" s="96">
        <v>8.2756368982177264</v>
      </c>
      <c r="X167" s="96">
        <v>8.2943445554059192</v>
      </c>
      <c r="Y167" s="96">
        <v>8.036066278008775</v>
      </c>
      <c r="Z167" s="96">
        <v>8.0984086942873681</v>
      </c>
      <c r="AA167" s="96">
        <v>7.9002759477125171</v>
      </c>
      <c r="AB167" s="96">
        <v>8.5094955660261551</v>
      </c>
      <c r="AC167" s="96">
        <v>8.4162801690120865</v>
      </c>
      <c r="AD167" s="96">
        <v>8.3252573780203267</v>
      </c>
      <c r="AE167" s="96">
        <v>7.7760909164123282</v>
      </c>
      <c r="AF167" s="96">
        <f t="shared" si="99"/>
        <v>8.5275076140123307</v>
      </c>
      <c r="AG167" s="96">
        <f t="shared" si="100"/>
        <v>8.286603353891163</v>
      </c>
      <c r="AH167" s="96">
        <f t="shared" si="101"/>
        <v>8.223955666402734</v>
      </c>
      <c r="AI167" s="96">
        <f t="shared" si="102"/>
        <v>8.7538483705696652</v>
      </c>
      <c r="AJ167" s="96">
        <f t="shared" si="103"/>
        <v>8.4351499061741251</v>
      </c>
      <c r="AK167" s="127"/>
      <c r="AL167" s="13"/>
      <c r="AM167" s="13"/>
      <c r="AN167" s="13"/>
      <c r="AO167" s="13"/>
      <c r="AP167" s="13"/>
      <c r="AQ167" s="13"/>
      <c r="AR167" s="8">
        <f t="shared" si="104"/>
        <v>8.5857995619596377</v>
      </c>
      <c r="AS167" s="8">
        <f t="shared" si="105"/>
        <v>8.4932873239356912</v>
      </c>
      <c r="AT167" s="8">
        <f t="shared" si="106"/>
        <v>8.9112196100699848</v>
      </c>
      <c r="AU167" s="8">
        <f t="shared" si="107"/>
        <v>8.8152011741370355</v>
      </c>
      <c r="AV167" s="8">
        <f t="shared" si="90"/>
        <v>8.7013769175255877</v>
      </c>
      <c r="AW167" s="8"/>
      <c r="AX167" s="8">
        <f t="shared" si="108"/>
        <v>8.2446090865764834</v>
      </c>
      <c r="AY167" s="8">
        <f t="shared" si="109"/>
        <v>8.5715117899666016</v>
      </c>
      <c r="AZ167" s="8">
        <f t="shared" si="110"/>
        <v>8.5140424715003498</v>
      </c>
      <c r="BA167" s="8">
        <v>8.2420791637108106</v>
      </c>
      <c r="BB167" s="8">
        <f t="shared" si="111"/>
        <v>8.1171744724997623</v>
      </c>
      <c r="BC167" s="8">
        <v>8.1049655357386285</v>
      </c>
      <c r="BD167" s="8">
        <f t="shared" si="112"/>
        <v>8.195416267491078</v>
      </c>
      <c r="BE167" s="5"/>
      <c r="BF167" s="60">
        <f t="shared" si="113"/>
        <v>90.854467199999988</v>
      </c>
      <c r="BG167" s="62">
        <f t="shared" si="114"/>
        <v>87.8534547</v>
      </c>
      <c r="BH167" s="62">
        <f t="shared" si="115"/>
        <v>85.085660599999997</v>
      </c>
      <c r="BI167" s="62">
        <f t="shared" si="116"/>
        <v>91.578592599999993</v>
      </c>
      <c r="BJ167" s="62">
        <f t="shared" si="117"/>
        <v>87.638454700000011</v>
      </c>
      <c r="BK167" s="62">
        <f t="shared" si="118"/>
        <v>93.207400699999994</v>
      </c>
      <c r="BL167" s="62">
        <f t="shared" si="119"/>
        <v>88.314042999999998</v>
      </c>
      <c r="BM167" s="62">
        <f t="shared" si="120"/>
        <v>86.638454700000011</v>
      </c>
      <c r="BN167" s="63">
        <f t="shared" si="121"/>
        <v>89.995954699999999</v>
      </c>
      <c r="BO167" s="50"/>
      <c r="BP167" s="104"/>
      <c r="BX167" s="53">
        <f t="shared" si="85"/>
        <v>2028</v>
      </c>
      <c r="BY167" s="97">
        <f t="shared" si="122"/>
        <v>46813</v>
      </c>
      <c r="BZ167" s="56">
        <f t="shared" si="86"/>
        <v>8.3016085585027017</v>
      </c>
      <c r="CA167" s="56">
        <f t="shared" si="87"/>
        <v>8.1171744724997623</v>
      </c>
      <c r="CB167" s="56">
        <v>8.2387628371801984</v>
      </c>
      <c r="CC167" s="56">
        <v>8.1017185134553031</v>
      </c>
      <c r="CD167" s="56">
        <v>8.2387628371801984</v>
      </c>
      <c r="CE167" s="56">
        <f t="shared" si="88"/>
        <v>8.1535265637443732</v>
      </c>
      <c r="CF167" s="1"/>
      <c r="CG167" s="98">
        <v>-1</v>
      </c>
      <c r="CH167" s="99">
        <v>-1.5</v>
      </c>
      <c r="CI167" s="99">
        <v>0</v>
      </c>
      <c r="CJ167" s="99">
        <v>-0.5</v>
      </c>
      <c r="CK167" s="99">
        <v>2.25</v>
      </c>
      <c r="CL167" s="99">
        <v>2</v>
      </c>
      <c r="CM167" s="99">
        <v>-2.8651000000000053</v>
      </c>
      <c r="CN167" s="100">
        <v>-2.1100399999999979</v>
      </c>
      <c r="CO167" s="13"/>
      <c r="CP167" s="101">
        <v>1.0529855846899465</v>
      </c>
      <c r="CQ167" s="102">
        <v>1.023238473965453</v>
      </c>
      <c r="CR167" s="102">
        <v>1.0155026718031566</v>
      </c>
      <c r="CS167" s="102">
        <v>0.97553436063129118</v>
      </c>
      <c r="CT167" s="102">
        <v>1.0514808099123603</v>
      </c>
      <c r="CU167" s="103">
        <v>1.0022420519259228</v>
      </c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</row>
    <row r="168" spans="1:143" ht="12.75" x14ac:dyDescent="0.2">
      <c r="A168" s="3">
        <f t="shared" si="84"/>
        <v>2028</v>
      </c>
      <c r="B168" s="43">
        <v>46844</v>
      </c>
      <c r="C168" s="43">
        <v>46873</v>
      </c>
      <c r="D168" s="44">
        <f t="shared" si="89"/>
        <v>46844</v>
      </c>
      <c r="E168" s="94">
        <v>89.432929999999999</v>
      </c>
      <c r="F168" s="46">
        <v>82.747730000000004</v>
      </c>
      <c r="G168" s="94">
        <v>89.02467</v>
      </c>
      <c r="H168" s="46">
        <v>84.980609999999999</v>
      </c>
      <c r="I168" s="94">
        <v>83.724540000000005</v>
      </c>
      <c r="J168" s="46">
        <v>77.333500000000001</v>
      </c>
      <c r="K168" s="94">
        <v>97.588920000000002</v>
      </c>
      <c r="L168" s="46">
        <v>90.923280000000005</v>
      </c>
      <c r="M168" s="94">
        <v>93.315640000000002</v>
      </c>
      <c r="N168" s="46">
        <v>88.595659999999995</v>
      </c>
      <c r="O168" s="94">
        <f t="shared" si="91"/>
        <v>87.77467</v>
      </c>
      <c r="P168" s="46">
        <f t="shared" si="92"/>
        <v>83.980609999999999</v>
      </c>
      <c r="Q168" s="94">
        <f t="shared" si="93"/>
        <v>86.02467</v>
      </c>
      <c r="R168" s="46">
        <f t="shared" si="94"/>
        <v>84.230609999999999</v>
      </c>
      <c r="S168" s="94">
        <f t="shared" si="95"/>
        <v>91.27467</v>
      </c>
      <c r="T168" s="46">
        <f t="shared" si="96"/>
        <v>82.980609999999999</v>
      </c>
      <c r="U168" s="94">
        <f t="shared" si="97"/>
        <v>89.30019999999999</v>
      </c>
      <c r="V168" s="95">
        <f t="shared" si="98"/>
        <v>87.146140000000003</v>
      </c>
      <c r="W168" s="96">
        <v>8.1713243944179119</v>
      </c>
      <c r="X168" s="96">
        <v>8.120774389244751</v>
      </c>
      <c r="Y168" s="96">
        <v>7.9071903056184949</v>
      </c>
      <c r="Z168" s="96">
        <v>7.9849248602167613</v>
      </c>
      <c r="AA168" s="96">
        <v>7.5383406957751076</v>
      </c>
      <c r="AB168" s="96">
        <v>8.365020204690456</v>
      </c>
      <c r="AC168" s="96">
        <v>8.1816191441778123</v>
      </c>
      <c r="AD168" s="96">
        <v>7.8618471137716863</v>
      </c>
      <c r="AE168" s="96">
        <v>7.5237962406922998</v>
      </c>
      <c r="AF168" s="96">
        <f t="shared" si="99"/>
        <v>8.3991788471199627</v>
      </c>
      <c r="AG168" s="96">
        <f t="shared" si="100"/>
        <v>8.1655712996923135</v>
      </c>
      <c r="AH168" s="96">
        <f t="shared" si="101"/>
        <v>8.1078298542053506</v>
      </c>
      <c r="AI168" s="96">
        <f t="shared" si="102"/>
        <v>8.2364723810657861</v>
      </c>
      <c r="AJ168" s="96">
        <f t="shared" si="103"/>
        <v>8.2004887722664179</v>
      </c>
      <c r="AK168" s="127"/>
      <c r="AL168" s="13"/>
      <c r="AM168" s="13"/>
      <c r="AN168" s="13"/>
      <c r="AO168" s="13"/>
      <c r="AP168" s="13"/>
      <c r="AQ168" s="13"/>
      <c r="AR168" s="8">
        <f t="shared" si="104"/>
        <v>8.3472986728100551</v>
      </c>
      <c r="AS168" s="8">
        <f t="shared" si="105"/>
        <v>8.0222940682708472</v>
      </c>
      <c r="AT168" s="8">
        <f t="shared" si="106"/>
        <v>8.6636795782437854</v>
      </c>
      <c r="AU168" s="8">
        <f t="shared" si="107"/>
        <v>8.3263573550933323</v>
      </c>
      <c r="AV168" s="8">
        <f t="shared" si="90"/>
        <v>8.3399074186045041</v>
      </c>
      <c r="AW168" s="8"/>
      <c r="AX168" s="8">
        <f t="shared" si="108"/>
        <v>8.1291391699397249</v>
      </c>
      <c r="AY168" s="8">
        <f t="shared" si="109"/>
        <v>8.3333981168724627</v>
      </c>
      <c r="AZ168" s="8">
        <f t="shared" si="110"/>
        <v>8.3695172836608904</v>
      </c>
      <c r="BA168" s="8">
        <v>8.1262793765108281</v>
      </c>
      <c r="BB168" s="8">
        <f t="shared" si="111"/>
        <v>7.7463011740701999</v>
      </c>
      <c r="BC168" s="8">
        <v>7.9910696482533821</v>
      </c>
      <c r="BD168" s="8">
        <f t="shared" si="112"/>
        <v>8.0814194477315535</v>
      </c>
      <c r="BE168" s="5"/>
      <c r="BF168" s="60">
        <f t="shared" si="113"/>
        <v>86.558293999999989</v>
      </c>
      <c r="BG168" s="62">
        <f t="shared" si="114"/>
        <v>87.285724200000004</v>
      </c>
      <c r="BH168" s="62">
        <f t="shared" si="115"/>
        <v>80.976392799999999</v>
      </c>
      <c r="BI168" s="62">
        <f t="shared" si="116"/>
        <v>91.286048599999987</v>
      </c>
      <c r="BJ168" s="62">
        <f t="shared" si="117"/>
        <v>85.253224200000005</v>
      </c>
      <c r="BK168" s="62">
        <f t="shared" si="118"/>
        <v>94.722694799999999</v>
      </c>
      <c r="BL168" s="62">
        <f t="shared" si="119"/>
        <v>88.373954199999986</v>
      </c>
      <c r="BM168" s="62">
        <f t="shared" si="120"/>
        <v>86.143224199999992</v>
      </c>
      <c r="BN168" s="63">
        <f t="shared" si="121"/>
        <v>87.708224199999989</v>
      </c>
      <c r="BO168" s="50"/>
      <c r="BP168" s="104"/>
      <c r="BX168" s="53">
        <f t="shared" si="85"/>
        <v>2028</v>
      </c>
      <c r="BY168" s="97">
        <f t="shared" si="122"/>
        <v>46844</v>
      </c>
      <c r="BZ168" s="56">
        <f t="shared" si="86"/>
        <v>8.1690064673510605</v>
      </c>
      <c r="CA168" s="56">
        <f t="shared" si="87"/>
        <v>7.7463011740701999</v>
      </c>
      <c r="CB168" s="56">
        <v>8.1229630499802159</v>
      </c>
      <c r="CC168" s="56">
        <v>7.9878224181342574</v>
      </c>
      <c r="CD168" s="56">
        <v>8.1229630499802159</v>
      </c>
      <c r="CE168" s="56">
        <f t="shared" si="88"/>
        <v>7.7820823396706764</v>
      </c>
      <c r="CF168" s="1"/>
      <c r="CG168" s="98">
        <v>-1.25</v>
      </c>
      <c r="CH168" s="99">
        <v>-1</v>
      </c>
      <c r="CI168" s="99">
        <v>-3</v>
      </c>
      <c r="CJ168" s="99">
        <v>-0.75</v>
      </c>
      <c r="CK168" s="99">
        <v>2.25</v>
      </c>
      <c r="CL168" s="99">
        <v>-2</v>
      </c>
      <c r="CM168" s="99">
        <v>-0.13273000000000224</v>
      </c>
      <c r="CN168" s="100">
        <v>4.3984100000000055</v>
      </c>
      <c r="CO168" s="13"/>
      <c r="CP168" s="101">
        <v>1.0518795097205156</v>
      </c>
      <c r="CQ168" s="102">
        <v>1.0226234363676465</v>
      </c>
      <c r="CR168" s="102">
        <v>1.0153921290607177</v>
      </c>
      <c r="CS168" s="102">
        <v>0.94407158836689031</v>
      </c>
      <c r="CT168" s="102">
        <v>1.0476510496671787</v>
      </c>
      <c r="CU168" s="103">
        <v>1.0023063439835174</v>
      </c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</row>
    <row r="169" spans="1:143" ht="12.75" x14ac:dyDescent="0.2">
      <c r="A169" s="3">
        <f t="shared" si="84"/>
        <v>2028</v>
      </c>
      <c r="B169" s="43">
        <v>46874</v>
      </c>
      <c r="C169" s="43">
        <v>46904</v>
      </c>
      <c r="D169" s="44">
        <f t="shared" si="89"/>
        <v>46874</v>
      </c>
      <c r="E169" s="94">
        <v>82.695430000000002</v>
      </c>
      <c r="F169" s="46">
        <v>76.159360000000007</v>
      </c>
      <c r="G169" s="94">
        <v>90.554429999999996</v>
      </c>
      <c r="H169" s="46">
        <v>87.208500000000001</v>
      </c>
      <c r="I169" s="94">
        <v>77.28349</v>
      </c>
      <c r="J169" s="46">
        <v>71.03501</v>
      </c>
      <c r="K169" s="94">
        <v>92.152879999999996</v>
      </c>
      <c r="L169" s="46">
        <v>87.017759999999996</v>
      </c>
      <c r="M169" s="94">
        <v>93.991929999999996</v>
      </c>
      <c r="N169" s="46">
        <v>89.666849999999997</v>
      </c>
      <c r="O169" s="94">
        <f t="shared" si="91"/>
        <v>89.554429999999996</v>
      </c>
      <c r="P169" s="46">
        <f t="shared" si="92"/>
        <v>85.708500000000001</v>
      </c>
      <c r="Q169" s="94">
        <f t="shared" si="93"/>
        <v>89.554429999999996</v>
      </c>
      <c r="R169" s="46">
        <f t="shared" si="94"/>
        <v>86.208500000000001</v>
      </c>
      <c r="S169" s="94">
        <f t="shared" si="95"/>
        <v>93.304429999999996</v>
      </c>
      <c r="T169" s="46">
        <f t="shared" si="96"/>
        <v>85.208500000000001</v>
      </c>
      <c r="U169" s="94">
        <f t="shared" si="97"/>
        <v>82.441059999999993</v>
      </c>
      <c r="V169" s="95">
        <f t="shared" si="98"/>
        <v>78.083179999999999</v>
      </c>
      <c r="W169" s="96">
        <v>8.2405087479770796</v>
      </c>
      <c r="X169" s="96">
        <v>8.6586014477233348</v>
      </c>
      <c r="Y169" s="96">
        <v>7.979783608510572</v>
      </c>
      <c r="Z169" s="96">
        <v>8.0038007928283861</v>
      </c>
      <c r="AA169" s="96">
        <v>7.5572162836095256</v>
      </c>
      <c r="AB169" s="96">
        <v>8.3446178889039437</v>
      </c>
      <c r="AC169" s="96">
        <v>7.981207711560331</v>
      </c>
      <c r="AD169" s="96">
        <v>7.8722381978077784</v>
      </c>
      <c r="AE169" s="96">
        <v>7.5505503801869969</v>
      </c>
      <c r="AF169" s="96">
        <f t="shared" si="99"/>
        <v>8.4190614871752754</v>
      </c>
      <c r="AG169" s="96">
        <f t="shared" si="100"/>
        <v>8.1849505655819517</v>
      </c>
      <c r="AH169" s="96">
        <f t="shared" si="101"/>
        <v>8.126831680156851</v>
      </c>
      <c r="AI169" s="96">
        <f t="shared" si="102"/>
        <v>8.2486222353897283</v>
      </c>
      <c r="AJ169" s="96">
        <f t="shared" si="103"/>
        <v>8.0000773018627029</v>
      </c>
      <c r="AK169" s="127"/>
      <c r="AL169" s="13"/>
      <c r="AM169" s="13"/>
      <c r="AN169" s="13"/>
      <c r="AO169" s="13"/>
      <c r="AP169" s="13"/>
      <c r="AQ169" s="13"/>
      <c r="AR169" s="8">
        <f t="shared" si="104"/>
        <v>8.143607817420806</v>
      </c>
      <c r="AS169" s="8">
        <f t="shared" si="105"/>
        <v>8.0328551863073265</v>
      </c>
      <c r="AT169" s="8">
        <f t="shared" si="106"/>
        <v>8.4522688744701107</v>
      </c>
      <c r="AU169" s="8">
        <f t="shared" si="107"/>
        <v>8.337318737686882</v>
      </c>
      <c r="AV169" s="8">
        <f t="shared" si="90"/>
        <v>8.2415126539712809</v>
      </c>
      <c r="AW169" s="8"/>
      <c r="AX169" s="8">
        <f t="shared" si="108"/>
        <v>8.1483454505783328</v>
      </c>
      <c r="AY169" s="8">
        <f t="shared" si="109"/>
        <v>8.1300379620094674</v>
      </c>
      <c r="AZ169" s="8">
        <f t="shared" si="110"/>
        <v>8.3491079315461434</v>
      </c>
      <c r="BA169" s="8">
        <v>8.145540512416499</v>
      </c>
      <c r="BB169" s="8">
        <f t="shared" si="111"/>
        <v>7.7656428974377762</v>
      </c>
      <c r="BC169" s="8">
        <v>8.010014105933271</v>
      </c>
      <c r="BD169" s="8">
        <f t="shared" si="112"/>
        <v>8.10038070600541</v>
      </c>
      <c r="BE169" s="5"/>
      <c r="BF169" s="60">
        <f t="shared" si="113"/>
        <v>79.8849199</v>
      </c>
      <c r="BG169" s="62">
        <f t="shared" si="114"/>
        <v>89.115680099999992</v>
      </c>
      <c r="BH169" s="62">
        <f t="shared" si="115"/>
        <v>74.596643599999993</v>
      </c>
      <c r="BI169" s="62">
        <f t="shared" si="116"/>
        <v>92.132145600000001</v>
      </c>
      <c r="BJ169" s="62">
        <f t="shared" si="117"/>
        <v>88.115680099999992</v>
      </c>
      <c r="BK169" s="62">
        <f t="shared" si="118"/>
        <v>89.94477839999999</v>
      </c>
      <c r="BL169" s="62">
        <f t="shared" si="119"/>
        <v>80.567171599999995</v>
      </c>
      <c r="BM169" s="62">
        <f t="shared" si="120"/>
        <v>87.900680099999988</v>
      </c>
      <c r="BN169" s="63">
        <f t="shared" si="121"/>
        <v>89.823180099999988</v>
      </c>
      <c r="BO169" s="50"/>
      <c r="BP169" s="104"/>
      <c r="BX169" s="53">
        <f t="shared" si="85"/>
        <v>2028</v>
      </c>
      <c r="BY169" s="97">
        <f t="shared" si="122"/>
        <v>46874</v>
      </c>
      <c r="BZ169" s="56">
        <f t="shared" si="86"/>
        <v>8.2436986197248405</v>
      </c>
      <c r="CA169" s="56">
        <f t="shared" si="87"/>
        <v>7.7656428974377762</v>
      </c>
      <c r="CB169" s="56">
        <v>8.142224185885885</v>
      </c>
      <c r="CC169" s="56">
        <v>8.0067669103837567</v>
      </c>
      <c r="CD169" s="56">
        <v>8.142224185885885</v>
      </c>
      <c r="CE169" s="56">
        <f t="shared" si="88"/>
        <v>7.8014538378587082</v>
      </c>
      <c r="CF169" s="1"/>
      <c r="CG169" s="98">
        <v>-1</v>
      </c>
      <c r="CH169" s="99">
        <v>-1.5</v>
      </c>
      <c r="CI169" s="99">
        <v>-1</v>
      </c>
      <c r="CJ169" s="99">
        <v>-1</v>
      </c>
      <c r="CK169" s="99">
        <v>2.75</v>
      </c>
      <c r="CL169" s="99">
        <v>-2</v>
      </c>
      <c r="CM169" s="99">
        <v>-0.25437000000000154</v>
      </c>
      <c r="CN169" s="100">
        <v>1.9238199999999992</v>
      </c>
      <c r="CO169" s="13"/>
      <c r="CP169" s="101">
        <v>1.0518829372563812</v>
      </c>
      <c r="CQ169" s="102">
        <v>1.02263296869106</v>
      </c>
      <c r="CR169" s="102">
        <v>1.0153715579026783</v>
      </c>
      <c r="CS169" s="102">
        <v>0.94420344524078959</v>
      </c>
      <c r="CT169" s="102">
        <v>1.047811566180348</v>
      </c>
      <c r="CU169" s="103">
        <v>1.0023642525021672</v>
      </c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</row>
    <row r="170" spans="1:143" ht="12.75" x14ac:dyDescent="0.2">
      <c r="A170" s="3">
        <f t="shared" si="84"/>
        <v>2028</v>
      </c>
      <c r="B170" s="43">
        <v>46905</v>
      </c>
      <c r="C170" s="43">
        <v>46934</v>
      </c>
      <c r="D170" s="44">
        <f t="shared" si="89"/>
        <v>46905</v>
      </c>
      <c r="E170" s="94">
        <v>98.77158</v>
      </c>
      <c r="F170" s="46">
        <v>81.398409999999998</v>
      </c>
      <c r="G170" s="94">
        <v>104.80710000000001</v>
      </c>
      <c r="H170" s="46">
        <v>90.502589999999998</v>
      </c>
      <c r="I170" s="94">
        <v>92.652289999999994</v>
      </c>
      <c r="J170" s="46">
        <v>76.043539999999993</v>
      </c>
      <c r="K170" s="94">
        <v>108.2118</v>
      </c>
      <c r="L170" s="46">
        <v>91.119600000000005</v>
      </c>
      <c r="M170" s="94">
        <v>106.1682</v>
      </c>
      <c r="N170" s="46">
        <v>91.875739999999993</v>
      </c>
      <c r="O170" s="94">
        <f t="shared" si="91"/>
        <v>104.55710000000001</v>
      </c>
      <c r="P170" s="46">
        <f t="shared" si="92"/>
        <v>89.752589999999998</v>
      </c>
      <c r="Q170" s="94">
        <f t="shared" si="93"/>
        <v>104.80710000000001</v>
      </c>
      <c r="R170" s="46">
        <f t="shared" si="94"/>
        <v>89.752589999999998</v>
      </c>
      <c r="S170" s="94">
        <f t="shared" si="95"/>
        <v>107.80710000000002</v>
      </c>
      <c r="T170" s="46">
        <f t="shared" si="96"/>
        <v>88.502589999999998</v>
      </c>
      <c r="U170" s="94">
        <f t="shared" si="97"/>
        <v>101.14265</v>
      </c>
      <c r="V170" s="95">
        <f t="shared" si="98"/>
        <v>86.379300000000001</v>
      </c>
      <c r="W170" s="96">
        <v>8.408078740602523</v>
      </c>
      <c r="X170" s="96">
        <v>8.7952422750493877</v>
      </c>
      <c r="Y170" s="96">
        <v>8.0456570133446697</v>
      </c>
      <c r="Z170" s="96">
        <v>8.072826606345469</v>
      </c>
      <c r="AA170" s="96">
        <v>7.6262441736630873</v>
      </c>
      <c r="AB170" s="96">
        <v>8.3953145523734634</v>
      </c>
      <c r="AC170" s="96">
        <v>8.2155690876121241</v>
      </c>
      <c r="AD170" s="96">
        <v>7.8355410739839897</v>
      </c>
      <c r="AE170" s="96">
        <v>7.6010327313293384</v>
      </c>
      <c r="AF170" s="96">
        <f t="shared" si="99"/>
        <v>8.4893433484895144</v>
      </c>
      <c r="AG170" s="96">
        <f t="shared" si="100"/>
        <v>8.2546045261274514</v>
      </c>
      <c r="AH170" s="96">
        <f t="shared" si="101"/>
        <v>8.1961085173394785</v>
      </c>
      <c r="AI170" s="96">
        <f t="shared" si="102"/>
        <v>8.2143169690145061</v>
      </c>
      <c r="AJ170" s="96">
        <f t="shared" si="103"/>
        <v>8.2344386803594407</v>
      </c>
      <c r="AK170" s="127"/>
      <c r="AL170" s="13"/>
      <c r="AM170" s="13"/>
      <c r="AN170" s="13"/>
      <c r="AO170" s="13"/>
      <c r="AP170" s="13"/>
      <c r="AQ170" s="13"/>
      <c r="AR170" s="8">
        <f t="shared" si="104"/>
        <v>8.3818041544995676</v>
      </c>
      <c r="AS170" s="8">
        <f t="shared" si="105"/>
        <v>7.9955575708750777</v>
      </c>
      <c r="AT170" s="8">
        <f t="shared" si="106"/>
        <v>8.6994928117543875</v>
      </c>
      <c r="AU170" s="8">
        <f t="shared" si="107"/>
        <v>8.2986075490449416</v>
      </c>
      <c r="AV170" s="8">
        <f t="shared" si="90"/>
        <v>8.343865521543492</v>
      </c>
      <c r="AW170" s="8"/>
      <c r="AX170" s="8">
        <f t="shared" si="108"/>
        <v>8.2185792860658005</v>
      </c>
      <c r="AY170" s="8">
        <f t="shared" si="109"/>
        <v>8.3678475774856658</v>
      </c>
      <c r="AZ170" s="8">
        <f t="shared" si="110"/>
        <v>8.399822079225217</v>
      </c>
      <c r="BA170" s="8">
        <v>8.215975135380841</v>
      </c>
      <c r="BB170" s="8">
        <f t="shared" si="111"/>
        <v>7.8363754418107261</v>
      </c>
      <c r="BC170" s="8">
        <v>8.0792906917214502</v>
      </c>
      <c r="BD170" s="8">
        <f t="shared" si="112"/>
        <v>8.1697185397744541</v>
      </c>
      <c r="BE170" s="5"/>
      <c r="BF170" s="60">
        <f t="shared" si="113"/>
        <v>91.301116899999997</v>
      </c>
      <c r="BG170" s="62">
        <f t="shared" si="114"/>
        <v>98.656160699999987</v>
      </c>
      <c r="BH170" s="62">
        <f t="shared" si="115"/>
        <v>85.510527499999995</v>
      </c>
      <c r="BI170" s="62">
        <f t="shared" si="116"/>
        <v>100.0224422</v>
      </c>
      <c r="BJ170" s="62">
        <f t="shared" si="117"/>
        <v>98.333660699999996</v>
      </c>
      <c r="BK170" s="62">
        <f t="shared" si="118"/>
        <v>100.862154</v>
      </c>
      <c r="BL170" s="62">
        <f t="shared" si="119"/>
        <v>94.7944095</v>
      </c>
      <c r="BM170" s="62">
        <f t="shared" si="120"/>
        <v>98.191160699999998</v>
      </c>
      <c r="BN170" s="63">
        <f t="shared" si="121"/>
        <v>99.506160700000009</v>
      </c>
      <c r="BO170" s="50"/>
      <c r="BP170" s="104"/>
      <c r="BX170" s="53">
        <f t="shared" si="85"/>
        <v>2028</v>
      </c>
      <c r="BY170" s="97">
        <f t="shared" si="122"/>
        <v>46905</v>
      </c>
      <c r="BZ170" s="56">
        <f t="shared" si="86"/>
        <v>8.3114765853942494</v>
      </c>
      <c r="CA170" s="56">
        <f t="shared" si="87"/>
        <v>7.8363754418107261</v>
      </c>
      <c r="CB170" s="56">
        <v>8.2126588088502288</v>
      </c>
      <c r="CC170" s="56">
        <v>8.0760436225869885</v>
      </c>
      <c r="CD170" s="56">
        <v>8.2126588088502288</v>
      </c>
      <c r="CE170" s="56">
        <f t="shared" si="88"/>
        <v>7.8722952685376502</v>
      </c>
      <c r="CF170" s="1"/>
      <c r="CG170" s="98">
        <v>-0.25</v>
      </c>
      <c r="CH170" s="99">
        <v>-0.75</v>
      </c>
      <c r="CI170" s="99">
        <v>0</v>
      </c>
      <c r="CJ170" s="99">
        <v>-0.75</v>
      </c>
      <c r="CK170" s="99">
        <v>3.0000000000000071</v>
      </c>
      <c r="CL170" s="99">
        <v>-2</v>
      </c>
      <c r="CM170" s="99">
        <v>2.371069999999996</v>
      </c>
      <c r="CN170" s="100">
        <v>4.9808900000000023</v>
      </c>
      <c r="CO170" s="13"/>
      <c r="CP170" s="101">
        <v>1.0515949075156219</v>
      </c>
      <c r="CQ170" s="102">
        <v>1.0225172580368691</v>
      </c>
      <c r="CR170" s="102">
        <v>1.0152712199834821</v>
      </c>
      <c r="CS170" s="102">
        <v>0.94468078475371253</v>
      </c>
      <c r="CT170" s="102">
        <v>1.0483407452598454</v>
      </c>
      <c r="CU170" s="103">
        <v>1.0022968089667421</v>
      </c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</row>
    <row r="171" spans="1:143" ht="12.75" x14ac:dyDescent="0.2">
      <c r="A171" s="3">
        <f t="shared" si="84"/>
        <v>2028</v>
      </c>
      <c r="B171" s="43">
        <v>46935</v>
      </c>
      <c r="C171" s="43">
        <v>46965</v>
      </c>
      <c r="D171" s="44">
        <f t="shared" si="89"/>
        <v>46935</v>
      </c>
      <c r="E171" s="94">
        <v>124.68300000000001</v>
      </c>
      <c r="F171" s="46">
        <v>93.551789999999997</v>
      </c>
      <c r="G171" s="94">
        <v>128.22630000000001</v>
      </c>
      <c r="H171" s="46">
        <v>96.75076</v>
      </c>
      <c r="I171" s="94">
        <v>117.4237</v>
      </c>
      <c r="J171" s="46">
        <v>87.662180000000006</v>
      </c>
      <c r="K171" s="94">
        <v>134.5821</v>
      </c>
      <c r="L171" s="46">
        <v>98.726730000000003</v>
      </c>
      <c r="M171" s="94">
        <v>131.6103</v>
      </c>
      <c r="N171" s="46">
        <v>99.117679999999993</v>
      </c>
      <c r="O171" s="94">
        <f t="shared" si="91"/>
        <v>132.72630000000001</v>
      </c>
      <c r="P171" s="46">
        <f t="shared" si="92"/>
        <v>95.75076</v>
      </c>
      <c r="Q171" s="94">
        <f t="shared" si="93"/>
        <v>133.22630000000001</v>
      </c>
      <c r="R171" s="46">
        <f t="shared" si="94"/>
        <v>96.75076</v>
      </c>
      <c r="S171" s="94">
        <f t="shared" si="95"/>
        <v>132.47630000000001</v>
      </c>
      <c r="T171" s="46">
        <f t="shared" si="96"/>
        <v>99.25076</v>
      </c>
      <c r="U171" s="94">
        <f t="shared" si="97"/>
        <v>124.13793000000001</v>
      </c>
      <c r="V171" s="95">
        <f t="shared" si="98"/>
        <v>95.990749999999991</v>
      </c>
      <c r="W171" s="96">
        <v>8.4702769029260025</v>
      </c>
      <c r="X171" s="96">
        <v>8.9983799030598792</v>
      </c>
      <c r="Y171" s="96">
        <v>8.1689065425916585</v>
      </c>
      <c r="Z171" s="96">
        <v>8.0894739099386612</v>
      </c>
      <c r="AA171" s="96">
        <v>7.6428891594483064</v>
      </c>
      <c r="AB171" s="96">
        <v>8.4164923028637286</v>
      </c>
      <c r="AC171" s="96">
        <v>8.0485777209631593</v>
      </c>
      <c r="AD171" s="96">
        <v>7.9464415908574351</v>
      </c>
      <c r="AE171" s="96">
        <v>7.6143126882153682</v>
      </c>
      <c r="AF171" s="96">
        <f t="shared" si="99"/>
        <v>8.5077539931444157</v>
      </c>
      <c r="AG171" s="96">
        <f t="shared" si="100"/>
        <v>8.2721333628152784</v>
      </c>
      <c r="AH171" s="96">
        <f t="shared" si="101"/>
        <v>8.2130080578207796</v>
      </c>
      <c r="AI171" s="96">
        <f t="shared" si="102"/>
        <v>8.3281143331741365</v>
      </c>
      <c r="AJ171" s="96">
        <f t="shared" si="103"/>
        <v>8.0674474717938018</v>
      </c>
      <c r="AK171" s="127"/>
      <c r="AL171" s="13"/>
      <c r="AM171" s="13"/>
      <c r="AN171" s="13"/>
      <c r="AO171" s="13"/>
      <c r="AP171" s="13"/>
      <c r="AQ171" s="13"/>
      <c r="AR171" s="8">
        <f t="shared" si="104"/>
        <v>8.2120802327097877</v>
      </c>
      <c r="AS171" s="8">
        <f t="shared" si="105"/>
        <v>8.1082728029855016</v>
      </c>
      <c r="AT171" s="8">
        <f t="shared" si="106"/>
        <v>8.5233363825212898</v>
      </c>
      <c r="AU171" s="8">
        <f t="shared" si="107"/>
        <v>8.4155946690653316</v>
      </c>
      <c r="AV171" s="8">
        <f t="shared" si="90"/>
        <v>8.3148210218204781</v>
      </c>
      <c r="AW171" s="8"/>
      <c r="AX171" s="8">
        <f t="shared" si="108"/>
        <v>8.235517934410522</v>
      </c>
      <c r="AY171" s="8">
        <f t="shared" si="109"/>
        <v>8.1983992095009217</v>
      </c>
      <c r="AZ171" s="8">
        <f t="shared" si="110"/>
        <v>8.4210071334747862</v>
      </c>
      <c r="BA171" s="8">
        <v>8.2329620466180451</v>
      </c>
      <c r="BB171" s="8">
        <f t="shared" si="111"/>
        <v>7.8534314780697887</v>
      </c>
      <c r="BC171" s="8">
        <v>8.0959983159561411</v>
      </c>
      <c r="BD171" s="8">
        <f t="shared" si="112"/>
        <v>8.1864410948655557</v>
      </c>
      <c r="BE171" s="5"/>
      <c r="BF171" s="60">
        <f t="shared" si="113"/>
        <v>111.2965797</v>
      </c>
      <c r="BG171" s="62">
        <f t="shared" si="114"/>
        <v>114.6918178</v>
      </c>
      <c r="BH171" s="62">
        <f t="shared" si="115"/>
        <v>104.62624639999999</v>
      </c>
      <c r="BI171" s="62">
        <f t="shared" si="116"/>
        <v>117.63847339999998</v>
      </c>
      <c r="BJ171" s="62">
        <f t="shared" si="117"/>
        <v>117.5418178</v>
      </c>
      <c r="BK171" s="62">
        <f t="shared" si="118"/>
        <v>119.1642909</v>
      </c>
      <c r="BL171" s="62">
        <f t="shared" si="119"/>
        <v>112.0346426</v>
      </c>
      <c r="BM171" s="62">
        <f t="shared" si="120"/>
        <v>116.8268178</v>
      </c>
      <c r="BN171" s="63">
        <f t="shared" si="121"/>
        <v>118.1893178</v>
      </c>
      <c r="BO171" s="50"/>
      <c r="BP171" s="104"/>
      <c r="BX171" s="53">
        <f t="shared" si="85"/>
        <v>2028</v>
      </c>
      <c r="BY171" s="97">
        <f t="shared" si="122"/>
        <v>46935</v>
      </c>
      <c r="BZ171" s="56">
        <f t="shared" si="86"/>
        <v>8.4382895592053302</v>
      </c>
      <c r="CA171" s="56">
        <f t="shared" si="87"/>
        <v>7.8534314780697887</v>
      </c>
      <c r="CB171" s="56">
        <v>8.2296457200874329</v>
      </c>
      <c r="CC171" s="56">
        <v>8.092751277309544</v>
      </c>
      <c r="CD171" s="56">
        <v>8.2296457200874329</v>
      </c>
      <c r="CE171" s="56">
        <f t="shared" si="88"/>
        <v>7.889377561010166</v>
      </c>
      <c r="CF171" s="1"/>
      <c r="CG171" s="98">
        <v>4.5</v>
      </c>
      <c r="CH171" s="99">
        <v>-1</v>
      </c>
      <c r="CI171" s="99">
        <v>5</v>
      </c>
      <c r="CJ171" s="99">
        <v>0</v>
      </c>
      <c r="CK171" s="99">
        <v>4.25</v>
      </c>
      <c r="CL171" s="99">
        <v>2.5</v>
      </c>
      <c r="CM171" s="99">
        <v>-0.5450699999999955</v>
      </c>
      <c r="CN171" s="100">
        <v>2.4389600000000016</v>
      </c>
      <c r="CO171" s="13"/>
      <c r="CP171" s="101">
        <v>1.0517067102091595</v>
      </c>
      <c r="CQ171" s="102">
        <v>1.022579892698857</v>
      </c>
      <c r="CR171" s="102">
        <v>1.0152709742632764</v>
      </c>
      <c r="CS171" s="102">
        <v>0.94479433947593494</v>
      </c>
      <c r="CT171" s="102">
        <v>1.0480306484295845</v>
      </c>
      <c r="CU171" s="103">
        <v>1.0023444826508285</v>
      </c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</row>
    <row r="172" spans="1:143" ht="12.75" x14ac:dyDescent="0.2">
      <c r="A172" s="3">
        <f t="shared" si="84"/>
        <v>2028</v>
      </c>
      <c r="B172" s="43">
        <v>46966</v>
      </c>
      <c r="C172" s="43">
        <v>46996</v>
      </c>
      <c r="D172" s="44">
        <f t="shared" si="89"/>
        <v>46966</v>
      </c>
      <c r="E172" s="94">
        <v>126.2914</v>
      </c>
      <c r="F172" s="46">
        <v>96.439080000000004</v>
      </c>
      <c r="G172" s="94">
        <v>125.9075</v>
      </c>
      <c r="H172" s="46">
        <v>96.721980000000002</v>
      </c>
      <c r="I172" s="94">
        <v>118.96120000000001</v>
      </c>
      <c r="J172" s="46">
        <v>90.423490000000001</v>
      </c>
      <c r="K172" s="94">
        <v>131.93700000000001</v>
      </c>
      <c r="L172" s="46">
        <v>98.253200000000007</v>
      </c>
      <c r="M172" s="94">
        <v>129.9212</v>
      </c>
      <c r="N172" s="46">
        <v>99.334040000000002</v>
      </c>
      <c r="O172" s="94">
        <f t="shared" si="91"/>
        <v>129.4075</v>
      </c>
      <c r="P172" s="46">
        <f t="shared" si="92"/>
        <v>95.721980000000002</v>
      </c>
      <c r="Q172" s="94">
        <f t="shared" si="93"/>
        <v>130.1575</v>
      </c>
      <c r="R172" s="46">
        <f t="shared" si="94"/>
        <v>96.721980000000002</v>
      </c>
      <c r="S172" s="94">
        <f t="shared" si="95"/>
        <v>129.6575</v>
      </c>
      <c r="T172" s="46">
        <f t="shared" si="96"/>
        <v>99.221980000000002</v>
      </c>
      <c r="U172" s="94">
        <f t="shared" si="97"/>
        <v>121.55907000000001</v>
      </c>
      <c r="V172" s="95">
        <f t="shared" si="98"/>
        <v>94.675160000000005</v>
      </c>
      <c r="W172" s="96">
        <v>8.5227202693804767</v>
      </c>
      <c r="X172" s="96">
        <v>9.0891073927882839</v>
      </c>
      <c r="Y172" s="96">
        <v>8.3366412001003383</v>
      </c>
      <c r="Z172" s="96">
        <v>8.1612139098443457</v>
      </c>
      <c r="AA172" s="96">
        <v>7.7146341364312594</v>
      </c>
      <c r="AB172" s="96">
        <v>8.5173992366383668</v>
      </c>
      <c r="AC172" s="96">
        <v>8.0935153722453457</v>
      </c>
      <c r="AD172" s="96">
        <v>7.9957597963940712</v>
      </c>
      <c r="AE172" s="96">
        <v>7.6564896207229314</v>
      </c>
      <c r="AF172" s="96">
        <f t="shared" si="99"/>
        <v>8.5807473026141068</v>
      </c>
      <c r="AG172" s="96">
        <f t="shared" si="100"/>
        <v>8.3445003126226194</v>
      </c>
      <c r="AH172" s="96">
        <f t="shared" si="101"/>
        <v>8.2849982752072986</v>
      </c>
      <c r="AI172" s="96">
        <f t="shared" si="102"/>
        <v>8.3798229596790161</v>
      </c>
      <c r="AJ172" s="96">
        <f t="shared" si="103"/>
        <v>8.1123848942360333</v>
      </c>
      <c r="AK172" s="127"/>
      <c r="AL172" s="13"/>
      <c r="AM172" s="13"/>
      <c r="AN172" s="13"/>
      <c r="AO172" s="13"/>
      <c r="AP172" s="13"/>
      <c r="AQ172" s="13"/>
      <c r="AR172" s="8">
        <f t="shared" si="104"/>
        <v>8.257753219072411</v>
      </c>
      <c r="AS172" s="8">
        <f t="shared" si="105"/>
        <v>8.1583980245899692</v>
      </c>
      <c r="AT172" s="8">
        <f t="shared" si="106"/>
        <v>8.5707403672113021</v>
      </c>
      <c r="AU172" s="8">
        <f t="shared" si="107"/>
        <v>8.4676196279470695</v>
      </c>
      <c r="AV172" s="8">
        <f t="shared" si="90"/>
        <v>8.3636278097051893</v>
      </c>
      <c r="AW172" s="8"/>
      <c r="AX172" s="8">
        <f t="shared" si="108"/>
        <v>8.3085134573100792</v>
      </c>
      <c r="AY172" s="8">
        <f t="shared" si="109"/>
        <v>8.2439980438816285</v>
      </c>
      <c r="AZ172" s="8">
        <f t="shared" si="110"/>
        <v>8.5219488679217914</v>
      </c>
      <c r="BA172" s="8">
        <v>8.3061664142755998</v>
      </c>
      <c r="BB172" s="8">
        <f t="shared" si="111"/>
        <v>7.9269482082500868</v>
      </c>
      <c r="BC172" s="8">
        <v>8.1679991082180017</v>
      </c>
      <c r="BD172" s="8">
        <f t="shared" si="112"/>
        <v>8.2585053840726719</v>
      </c>
      <c r="BE172" s="5"/>
      <c r="BF172" s="60">
        <f t="shared" si="113"/>
        <v>113.45490240000001</v>
      </c>
      <c r="BG172" s="62">
        <f t="shared" si="114"/>
        <v>113.35772639999999</v>
      </c>
      <c r="BH172" s="62">
        <f t="shared" si="115"/>
        <v>106.6899847</v>
      </c>
      <c r="BI172" s="62">
        <f t="shared" si="116"/>
        <v>116.76872119999999</v>
      </c>
      <c r="BJ172" s="62">
        <f t="shared" si="117"/>
        <v>115.7802264</v>
      </c>
      <c r="BK172" s="62">
        <f t="shared" si="118"/>
        <v>117.452966</v>
      </c>
      <c r="BL172" s="62">
        <f t="shared" si="119"/>
        <v>109.99898870000001</v>
      </c>
      <c r="BM172" s="62">
        <f t="shared" si="120"/>
        <v>114.92272639999999</v>
      </c>
      <c r="BN172" s="63">
        <f t="shared" si="121"/>
        <v>116.5702264</v>
      </c>
      <c r="BO172" s="50"/>
      <c r="BP172" s="104"/>
      <c r="BX172" s="53">
        <f t="shared" si="85"/>
        <v>2028</v>
      </c>
      <c r="BY172" s="97">
        <f t="shared" si="122"/>
        <v>46966</v>
      </c>
      <c r="BZ172" s="56">
        <f t="shared" si="86"/>
        <v>8.6108738348599019</v>
      </c>
      <c r="CA172" s="56">
        <f t="shared" si="87"/>
        <v>7.9269482082500868</v>
      </c>
      <c r="CB172" s="56">
        <v>8.3028500877449876</v>
      </c>
      <c r="CC172" s="56">
        <v>8.1647522009575546</v>
      </c>
      <c r="CD172" s="56">
        <v>8.3028500877449876</v>
      </c>
      <c r="CE172" s="56">
        <f t="shared" si="88"/>
        <v>7.9630074634967762</v>
      </c>
      <c r="CF172" s="1"/>
      <c r="CG172" s="98">
        <v>3.5</v>
      </c>
      <c r="CH172" s="99">
        <v>-1</v>
      </c>
      <c r="CI172" s="99">
        <v>4.25</v>
      </c>
      <c r="CJ172" s="99">
        <v>0</v>
      </c>
      <c r="CK172" s="99">
        <v>3.75</v>
      </c>
      <c r="CL172" s="99">
        <v>2.5</v>
      </c>
      <c r="CM172" s="99">
        <v>-4.7323299999999904</v>
      </c>
      <c r="CN172" s="100">
        <v>-1.7639199999999988</v>
      </c>
      <c r="CO172" s="13"/>
      <c r="CP172" s="101">
        <v>1.0514057586780938</v>
      </c>
      <c r="CQ172" s="102">
        <v>1.0224582280041927</v>
      </c>
      <c r="CR172" s="102">
        <v>1.0151673962636416</v>
      </c>
      <c r="CS172" s="102">
        <v>0.94528022689438318</v>
      </c>
      <c r="CT172" s="102">
        <v>1.0480333543108873</v>
      </c>
      <c r="CU172" s="103">
        <v>1.0023314370978271</v>
      </c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</row>
    <row r="173" spans="1:143" ht="12.75" x14ac:dyDescent="0.2">
      <c r="A173" s="3">
        <f t="shared" si="84"/>
        <v>2028</v>
      </c>
      <c r="B173" s="43">
        <v>46997</v>
      </c>
      <c r="C173" s="43">
        <v>47026</v>
      </c>
      <c r="D173" s="44">
        <f t="shared" si="89"/>
        <v>46997</v>
      </c>
      <c r="E173" s="94">
        <v>109.877</v>
      </c>
      <c r="F173" s="46">
        <v>94.806269999999998</v>
      </c>
      <c r="G173" s="94">
        <v>105.8884</v>
      </c>
      <c r="H173" s="46">
        <v>91.961669999999998</v>
      </c>
      <c r="I173" s="94">
        <v>104.2022</v>
      </c>
      <c r="J173" s="46">
        <v>88.97363</v>
      </c>
      <c r="K173" s="94">
        <v>114.7513</v>
      </c>
      <c r="L173" s="46">
        <v>95.980069999999998</v>
      </c>
      <c r="M173" s="94">
        <v>110.69450000000001</v>
      </c>
      <c r="N173" s="46">
        <v>95.189109999999999</v>
      </c>
      <c r="O173" s="94">
        <f t="shared" si="91"/>
        <v>107.8884</v>
      </c>
      <c r="P173" s="46">
        <f t="shared" si="92"/>
        <v>89.461669999999998</v>
      </c>
      <c r="Q173" s="94">
        <f t="shared" si="93"/>
        <v>106.8884</v>
      </c>
      <c r="R173" s="46">
        <f t="shared" si="94"/>
        <v>88.961669999999998</v>
      </c>
      <c r="S173" s="94">
        <f t="shared" si="95"/>
        <v>109.1384</v>
      </c>
      <c r="T173" s="46">
        <f t="shared" si="96"/>
        <v>94.211669999999998</v>
      </c>
      <c r="U173" s="94">
        <f t="shared" si="97"/>
        <v>104.69741999999999</v>
      </c>
      <c r="V173" s="95">
        <f t="shared" si="98"/>
        <v>91.606819999999999</v>
      </c>
      <c r="W173" s="96">
        <v>8.4207488534871207</v>
      </c>
      <c r="X173" s="96">
        <v>8.9662400963340527</v>
      </c>
      <c r="Y173" s="96">
        <v>8.3105375546463929</v>
      </c>
      <c r="Z173" s="96">
        <v>8.2229255197817626</v>
      </c>
      <c r="AA173" s="96">
        <v>7.7763418892211469</v>
      </c>
      <c r="AB173" s="96">
        <v>8.5808914459570484</v>
      </c>
      <c r="AC173" s="96">
        <v>8.3798706451022316</v>
      </c>
      <c r="AD173" s="96">
        <v>8.0610299774065943</v>
      </c>
      <c r="AE173" s="96">
        <v>7.7246746481270305</v>
      </c>
      <c r="AF173" s="96">
        <f t="shared" si="99"/>
        <v>8.6423367378913678</v>
      </c>
      <c r="AG173" s="96">
        <f t="shared" si="100"/>
        <v>8.4062135056203022</v>
      </c>
      <c r="AH173" s="96">
        <f t="shared" si="101"/>
        <v>8.3467109542808178</v>
      </c>
      <c r="AI173" s="96">
        <f t="shared" si="102"/>
        <v>8.4448406245931533</v>
      </c>
      <c r="AJ173" s="96">
        <f t="shared" si="103"/>
        <v>8.3987402610503104</v>
      </c>
      <c r="AK173" s="127"/>
      <c r="AL173" s="13"/>
      <c r="AM173" s="13"/>
      <c r="AN173" s="13"/>
      <c r="AO173" s="13"/>
      <c r="AP173" s="13"/>
      <c r="AQ173" s="13"/>
      <c r="AR173" s="8">
        <f t="shared" si="104"/>
        <v>8.5487942525685856</v>
      </c>
      <c r="AS173" s="8">
        <f t="shared" si="105"/>
        <v>8.2247362510484745</v>
      </c>
      <c r="AT173" s="8">
        <f t="shared" si="106"/>
        <v>8.8728118058179248</v>
      </c>
      <c r="AU173" s="8">
        <f t="shared" si="107"/>
        <v>8.5364720617781771</v>
      </c>
      <c r="AV173" s="8">
        <f t="shared" si="90"/>
        <v>8.5457035928032905</v>
      </c>
      <c r="AW173" s="8"/>
      <c r="AX173" s="8">
        <f t="shared" si="108"/>
        <v>8.3713050832130271</v>
      </c>
      <c r="AY173" s="8">
        <f t="shared" si="109"/>
        <v>8.5345665602254996</v>
      </c>
      <c r="AZ173" s="8">
        <f t="shared" si="110"/>
        <v>8.5854629743638107</v>
      </c>
      <c r="BA173" s="8">
        <v>8.3691372230851204</v>
      </c>
      <c r="BB173" s="8">
        <f t="shared" si="111"/>
        <v>7.9901798434482503</v>
      </c>
      <c r="BC173" s="8">
        <v>8.2299345947024314</v>
      </c>
      <c r="BD173" s="8">
        <f t="shared" si="112"/>
        <v>8.3204959515637995</v>
      </c>
      <c r="BE173" s="5"/>
      <c r="BF173" s="60">
        <f t="shared" si="113"/>
        <v>103.39658609999998</v>
      </c>
      <c r="BG173" s="62">
        <f t="shared" si="114"/>
        <v>99.899906099999995</v>
      </c>
      <c r="BH173" s="62">
        <f t="shared" si="115"/>
        <v>97.65391489999999</v>
      </c>
      <c r="BI173" s="62">
        <f t="shared" si="116"/>
        <v>104.02718229999999</v>
      </c>
      <c r="BJ173" s="62">
        <f t="shared" si="117"/>
        <v>99.179906099999997</v>
      </c>
      <c r="BK173" s="62">
        <f t="shared" si="118"/>
        <v>106.67967109999998</v>
      </c>
      <c r="BL173" s="62">
        <f t="shared" si="119"/>
        <v>99.068461999999982</v>
      </c>
      <c r="BM173" s="62">
        <f t="shared" si="120"/>
        <v>99.964906099999993</v>
      </c>
      <c r="BN173" s="63">
        <f t="shared" si="121"/>
        <v>102.7199061</v>
      </c>
      <c r="BO173" s="50"/>
      <c r="BP173" s="104"/>
      <c r="BX173" s="53">
        <f t="shared" si="85"/>
        <v>2028</v>
      </c>
      <c r="BY173" s="97">
        <f t="shared" si="122"/>
        <v>46997</v>
      </c>
      <c r="BZ173" s="56">
        <f t="shared" si="86"/>
        <v>8.5840154693346982</v>
      </c>
      <c r="CA173" s="56">
        <f t="shared" si="87"/>
        <v>7.9901798434482503</v>
      </c>
      <c r="CB173" s="56">
        <v>8.36582089655451</v>
      </c>
      <c r="CC173" s="56">
        <v>8.2266878004610877</v>
      </c>
      <c r="CD173" s="56">
        <v>8.36582089655451</v>
      </c>
      <c r="CE173" s="56">
        <f t="shared" si="88"/>
        <v>8.0263364380348392</v>
      </c>
      <c r="CF173" s="1"/>
      <c r="CG173" s="98">
        <v>2</v>
      </c>
      <c r="CH173" s="99">
        <v>-2.5</v>
      </c>
      <c r="CI173" s="99">
        <v>1</v>
      </c>
      <c r="CJ173" s="99">
        <v>-3</v>
      </c>
      <c r="CK173" s="99">
        <v>3.25</v>
      </c>
      <c r="CL173" s="99">
        <v>2.25</v>
      </c>
      <c r="CM173" s="99">
        <v>-5.1795800000000014</v>
      </c>
      <c r="CN173" s="100">
        <v>-3.1994499999999988</v>
      </c>
      <c r="CO173" s="13"/>
      <c r="CP173" s="101">
        <v>1.051005109690053</v>
      </c>
      <c r="CQ173" s="102">
        <v>1.0222898754704279</v>
      </c>
      <c r="CR173" s="102">
        <v>1.0150536976409754</v>
      </c>
      <c r="CS173" s="102">
        <v>0.94569042009607451</v>
      </c>
      <c r="CT173" s="102">
        <v>1.0476131025765072</v>
      </c>
      <c r="CU173" s="103">
        <v>1.0022517789053351</v>
      </c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46"/>
      <c r="DT173" s="46"/>
      <c r="DU173" s="46"/>
      <c r="DV173" s="46"/>
      <c r="DW173" s="46"/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</row>
    <row r="174" spans="1:143" ht="12.75" x14ac:dyDescent="0.2">
      <c r="A174" s="3">
        <f t="shared" si="84"/>
        <v>2028</v>
      </c>
      <c r="B174" s="43">
        <v>47027</v>
      </c>
      <c r="C174" s="43">
        <v>47057</v>
      </c>
      <c r="D174" s="44">
        <f t="shared" si="89"/>
        <v>47027</v>
      </c>
      <c r="E174" s="94">
        <v>106.8579</v>
      </c>
      <c r="F174" s="46">
        <v>95.434529999999995</v>
      </c>
      <c r="G174" s="94">
        <v>95.676240000000007</v>
      </c>
      <c r="H174" s="46">
        <v>90.518429999999995</v>
      </c>
      <c r="I174" s="94">
        <v>103.3035</v>
      </c>
      <c r="J174" s="46">
        <v>89.576840000000004</v>
      </c>
      <c r="K174" s="94">
        <v>107.8056</v>
      </c>
      <c r="L174" s="46">
        <v>96.299160000000001</v>
      </c>
      <c r="M174" s="94">
        <v>102.52760000000001</v>
      </c>
      <c r="N174" s="46">
        <v>94.535659999999993</v>
      </c>
      <c r="O174" s="94">
        <f t="shared" si="91"/>
        <v>95.926240000000007</v>
      </c>
      <c r="P174" s="46">
        <f t="shared" si="92"/>
        <v>89.518429999999995</v>
      </c>
      <c r="Q174" s="94">
        <f t="shared" si="93"/>
        <v>95.176240000000007</v>
      </c>
      <c r="R174" s="46">
        <f t="shared" si="94"/>
        <v>89.518429999999995</v>
      </c>
      <c r="S174" s="94">
        <f t="shared" si="95"/>
        <v>98.676240000000007</v>
      </c>
      <c r="T174" s="46">
        <f t="shared" si="96"/>
        <v>91.518429999999995</v>
      </c>
      <c r="U174" s="94">
        <f t="shared" si="97"/>
        <v>103.33459000000001</v>
      </c>
      <c r="V174" s="95">
        <f t="shared" si="98"/>
        <v>92.535679999999985</v>
      </c>
      <c r="W174" s="96">
        <v>8.4629120990908842</v>
      </c>
      <c r="X174" s="96">
        <v>9.0194902225188169</v>
      </c>
      <c r="Y174" s="96">
        <v>8.3421880589587083</v>
      </c>
      <c r="Z174" s="96">
        <v>8.3798962596655553</v>
      </c>
      <c r="AA174" s="96">
        <v>7.9333139838404625</v>
      </c>
      <c r="AB174" s="96">
        <v>8.9147187056334385</v>
      </c>
      <c r="AC174" s="96">
        <v>8.7317804599584186</v>
      </c>
      <c r="AD174" s="96">
        <v>8.4205620139085635</v>
      </c>
      <c r="AE174" s="96">
        <v>8.0734713724952876</v>
      </c>
      <c r="AF174" s="96">
        <f t="shared" si="99"/>
        <v>8.8008157793587269</v>
      </c>
      <c r="AG174" s="96">
        <f t="shared" si="100"/>
        <v>8.5639384764351618</v>
      </c>
      <c r="AH174" s="96">
        <f t="shared" si="101"/>
        <v>8.5039329143031708</v>
      </c>
      <c r="AI174" s="96">
        <f t="shared" si="102"/>
        <v>8.8071402452117464</v>
      </c>
      <c r="AJ174" s="96">
        <f t="shared" si="103"/>
        <v>8.7506501934155629</v>
      </c>
      <c r="AK174" s="127"/>
      <c r="AL174" s="13"/>
      <c r="AM174" s="13"/>
      <c r="AN174" s="13"/>
      <c r="AO174" s="13"/>
      <c r="AP174" s="13"/>
      <c r="AQ174" s="13"/>
      <c r="AR174" s="8">
        <f t="shared" si="104"/>
        <v>8.906462526637279</v>
      </c>
      <c r="AS174" s="8">
        <f t="shared" si="105"/>
        <v>8.5901514726177091</v>
      </c>
      <c r="AT174" s="8">
        <f t="shared" si="106"/>
        <v>9.2440356459548791</v>
      </c>
      <c r="AU174" s="8">
        <f t="shared" si="107"/>
        <v>8.9157364573934679</v>
      </c>
      <c r="AV174" s="8">
        <f t="shared" si="90"/>
        <v>8.9140965256508338</v>
      </c>
      <c r="AW174" s="8"/>
      <c r="AX174" s="8">
        <f t="shared" si="108"/>
        <v>8.5310229707626721</v>
      </c>
      <c r="AY174" s="8">
        <f t="shared" si="109"/>
        <v>8.8916541450618141</v>
      </c>
      <c r="AZ174" s="8">
        <f t="shared" si="110"/>
        <v>8.9194053640184574</v>
      </c>
      <c r="BA174" s="8">
        <v>8.5293115253370804</v>
      </c>
      <c r="BB174" s="8">
        <f t="shared" si="111"/>
        <v>8.1510283879910475</v>
      </c>
      <c r="BC174" s="8">
        <v>8.3874754222672685</v>
      </c>
      <c r="BD174" s="8">
        <f t="shared" si="112"/>
        <v>8.4781762528031699</v>
      </c>
      <c r="BE174" s="5"/>
      <c r="BF174" s="60">
        <f t="shared" si="113"/>
        <v>101.9458509</v>
      </c>
      <c r="BG174" s="62">
        <f t="shared" si="114"/>
        <v>93.45838169999999</v>
      </c>
      <c r="BH174" s="62">
        <f t="shared" si="115"/>
        <v>97.401036199999993</v>
      </c>
      <c r="BI174" s="62">
        <f t="shared" si="116"/>
        <v>99.091065799999996</v>
      </c>
      <c r="BJ174" s="62">
        <f t="shared" si="117"/>
        <v>92.7433817</v>
      </c>
      <c r="BK174" s="62">
        <f t="shared" si="118"/>
        <v>102.85783079999999</v>
      </c>
      <c r="BL174" s="62">
        <f t="shared" si="119"/>
        <v>98.691058699999985</v>
      </c>
      <c r="BM174" s="62">
        <f t="shared" si="120"/>
        <v>93.170881699999995</v>
      </c>
      <c r="BN174" s="63">
        <f t="shared" si="121"/>
        <v>95.598381700000004</v>
      </c>
      <c r="BO174" s="50"/>
      <c r="BP174" s="104"/>
      <c r="BX174" s="53">
        <f t="shared" si="85"/>
        <v>2028</v>
      </c>
      <c r="BY174" s="97">
        <f t="shared" si="122"/>
        <v>47027</v>
      </c>
      <c r="BZ174" s="56">
        <f t="shared" si="86"/>
        <v>8.616581066939716</v>
      </c>
      <c r="CA174" s="56">
        <f t="shared" si="87"/>
        <v>8.1510283879910475</v>
      </c>
      <c r="CB174" s="56">
        <v>8.5259951988064682</v>
      </c>
      <c r="CC174" s="56">
        <v>8.3842289155044654</v>
      </c>
      <c r="CD174" s="56">
        <v>8.5259951988064682</v>
      </c>
      <c r="CE174" s="56">
        <f t="shared" si="88"/>
        <v>8.1874325942533481</v>
      </c>
      <c r="CF174" s="1"/>
      <c r="CG174" s="98">
        <v>0.25</v>
      </c>
      <c r="CH174" s="99">
        <v>-1</v>
      </c>
      <c r="CI174" s="99">
        <v>-0.5</v>
      </c>
      <c r="CJ174" s="99">
        <v>-1</v>
      </c>
      <c r="CK174" s="99">
        <v>3</v>
      </c>
      <c r="CL174" s="99">
        <v>1</v>
      </c>
      <c r="CM174" s="99">
        <v>-3.5233099999999951</v>
      </c>
      <c r="CN174" s="100">
        <v>-2.898850000000003</v>
      </c>
      <c r="CO174" s="13"/>
      <c r="CP174" s="101">
        <v>1.0502296814483443</v>
      </c>
      <c r="CQ174" s="102">
        <v>1.0219623502567026</v>
      </c>
      <c r="CR174" s="102">
        <v>1.0148016933377366</v>
      </c>
      <c r="CS174" s="102">
        <v>0.94670789924039989</v>
      </c>
      <c r="CT174" s="102">
        <v>1.0459088396551983</v>
      </c>
      <c r="CU174" s="103">
        <v>1.0021610407572288</v>
      </c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</row>
    <row r="175" spans="1:143" ht="12.75" x14ac:dyDescent="0.2">
      <c r="A175" s="3">
        <f t="shared" si="84"/>
        <v>2028</v>
      </c>
      <c r="B175" s="43">
        <v>47058</v>
      </c>
      <c r="C175" s="43">
        <v>47087</v>
      </c>
      <c r="D175" s="44">
        <f t="shared" si="89"/>
        <v>47058</v>
      </c>
      <c r="E175" s="94">
        <v>120.83710000000001</v>
      </c>
      <c r="F175" s="46">
        <v>104.0205</v>
      </c>
      <c r="G175" s="94">
        <v>98.295379999999994</v>
      </c>
      <c r="H175" s="46">
        <v>94.795249999999996</v>
      </c>
      <c r="I175" s="94">
        <v>116.4614</v>
      </c>
      <c r="J175" s="46">
        <v>98.668819999999997</v>
      </c>
      <c r="K175" s="94">
        <v>115.1722</v>
      </c>
      <c r="L175" s="46">
        <v>103.59269999999999</v>
      </c>
      <c r="M175" s="94">
        <v>109.35339999999999</v>
      </c>
      <c r="N175" s="46">
        <v>100.2706</v>
      </c>
      <c r="O175" s="94">
        <f t="shared" si="91"/>
        <v>97.545379999999994</v>
      </c>
      <c r="P175" s="46">
        <f t="shared" si="92"/>
        <v>93.795249999999996</v>
      </c>
      <c r="Q175" s="94">
        <f t="shared" si="93"/>
        <v>97.795379999999994</v>
      </c>
      <c r="R175" s="46">
        <f t="shared" si="94"/>
        <v>94.295249999999996</v>
      </c>
      <c r="S175" s="94">
        <f t="shared" si="95"/>
        <v>101.04537999999999</v>
      </c>
      <c r="T175" s="46">
        <f t="shared" si="96"/>
        <v>95.295249999999996</v>
      </c>
      <c r="U175" s="94">
        <f t="shared" si="97"/>
        <v>117.27659</v>
      </c>
      <c r="V175" s="95">
        <f t="shared" si="98"/>
        <v>100.87249</v>
      </c>
      <c r="W175" s="96">
        <v>9.0791261903943923</v>
      </c>
      <c r="X175" s="96">
        <v>9.6210347575162753</v>
      </c>
      <c r="Y175" s="96">
        <v>9.0230183524066891</v>
      </c>
      <c r="Z175" s="96">
        <v>9.1009101802742247</v>
      </c>
      <c r="AA175" s="96">
        <v>8.8996349710236959</v>
      </c>
      <c r="AB175" s="96">
        <v>9.4233733079889461</v>
      </c>
      <c r="AC175" s="96">
        <v>9.2401956915476475</v>
      </c>
      <c r="AD175" s="96">
        <v>9.2790353171681978</v>
      </c>
      <c r="AE175" s="96">
        <v>8.5713690124727471</v>
      </c>
      <c r="AF175" s="96">
        <f t="shared" si="99"/>
        <v>9.5208205855731389</v>
      </c>
      <c r="AG175" s="96">
        <f t="shared" si="100"/>
        <v>9.2843222147037689</v>
      </c>
      <c r="AH175" s="96">
        <f t="shared" si="101"/>
        <v>9.2246944339633004</v>
      </c>
      <c r="AI175" s="96">
        <f t="shared" si="102"/>
        <v>9.6916493439070575</v>
      </c>
      <c r="AJ175" s="96">
        <f t="shared" si="103"/>
        <v>9.2590653000555641</v>
      </c>
      <c r="AK175" s="127"/>
      <c r="AL175" s="13"/>
      <c r="AM175" s="13"/>
      <c r="AN175" s="13"/>
      <c r="AO175" s="13"/>
      <c r="AP175" s="13"/>
      <c r="AQ175" s="13"/>
      <c r="AR175" s="8">
        <f t="shared" si="104"/>
        <v>9.4231971862462114</v>
      </c>
      <c r="AS175" s="8">
        <f t="shared" si="105"/>
        <v>9.4626723621996121</v>
      </c>
      <c r="AT175" s="8">
        <f t="shared" si="106"/>
        <v>9.7803544602846273</v>
      </c>
      <c r="AU175" s="8">
        <f t="shared" si="107"/>
        <v>9.8213257386169328</v>
      </c>
      <c r="AV175" s="8">
        <f t="shared" si="90"/>
        <v>9.6218874368368468</v>
      </c>
      <c r="AW175" s="8"/>
      <c r="AX175" s="8">
        <f t="shared" si="108"/>
        <v>9.2646553686143918</v>
      </c>
      <c r="AY175" s="8">
        <f t="shared" si="109"/>
        <v>9.4075498645841158</v>
      </c>
      <c r="AZ175" s="8">
        <f t="shared" si="110"/>
        <v>9.4282353906139349</v>
      </c>
      <c r="BA175" s="8">
        <v>9.2650401827733777</v>
      </c>
      <c r="BB175" s="8">
        <f t="shared" si="111"/>
        <v>9.1412128199853449</v>
      </c>
      <c r="BC175" s="8">
        <v>9.1111077398493627</v>
      </c>
      <c r="BD175" s="8">
        <f t="shared" si="112"/>
        <v>9.2024494025858612</v>
      </c>
      <c r="BE175" s="5"/>
      <c r="BF175" s="60">
        <f t="shared" si="113"/>
        <v>113.60596199999999</v>
      </c>
      <c r="BG175" s="62">
        <f t="shared" si="114"/>
        <v>96.790324099999992</v>
      </c>
      <c r="BH175" s="62">
        <f t="shared" si="115"/>
        <v>108.81059059999998</v>
      </c>
      <c r="BI175" s="62">
        <f t="shared" si="116"/>
        <v>105.44779599999998</v>
      </c>
      <c r="BJ175" s="62">
        <f t="shared" si="117"/>
        <v>96.290324099999992</v>
      </c>
      <c r="BK175" s="62">
        <f t="shared" si="118"/>
        <v>110.19301499999999</v>
      </c>
      <c r="BL175" s="62">
        <f t="shared" si="119"/>
        <v>110.222827</v>
      </c>
      <c r="BM175" s="62">
        <f t="shared" si="120"/>
        <v>95.932824099999976</v>
      </c>
      <c r="BN175" s="63">
        <f t="shared" si="121"/>
        <v>98.572824099999991</v>
      </c>
      <c r="BO175" s="50"/>
      <c r="BP175" s="104"/>
      <c r="BX175" s="53">
        <f t="shared" si="85"/>
        <v>2028</v>
      </c>
      <c r="BY175" s="97">
        <f t="shared" si="122"/>
        <v>47058</v>
      </c>
      <c r="BZ175" s="56">
        <f t="shared" si="86"/>
        <v>9.3170958250917693</v>
      </c>
      <c r="CA175" s="56">
        <f t="shared" si="87"/>
        <v>9.1412128199853449</v>
      </c>
      <c r="CB175" s="56">
        <v>9.2617238562427655</v>
      </c>
      <c r="CC175" s="56">
        <v>9.1078625535618034</v>
      </c>
      <c r="CD175" s="56">
        <v>9.2617238562427655</v>
      </c>
      <c r="CE175" s="56">
        <f t="shared" si="88"/>
        <v>9.1791413249422167</v>
      </c>
      <c r="CF175" s="1"/>
      <c r="CG175" s="98">
        <v>-0.75</v>
      </c>
      <c r="CH175" s="99">
        <v>-1</v>
      </c>
      <c r="CI175" s="99">
        <v>-0.5</v>
      </c>
      <c r="CJ175" s="99">
        <v>-0.5</v>
      </c>
      <c r="CK175" s="99">
        <v>2.7499999999999929</v>
      </c>
      <c r="CL175" s="99">
        <v>0.5</v>
      </c>
      <c r="CM175" s="99">
        <v>-3.5605100000000078</v>
      </c>
      <c r="CN175" s="100">
        <v>-3.1480099999999993</v>
      </c>
      <c r="CO175" s="13"/>
      <c r="CP175" s="101">
        <v>1.0461393857296877</v>
      </c>
      <c r="CQ175" s="102">
        <v>1.0201531529040997</v>
      </c>
      <c r="CR175" s="102">
        <v>1.0136013048406269</v>
      </c>
      <c r="CS175" s="102">
        <v>0.97788405716971216</v>
      </c>
      <c r="CT175" s="102">
        <v>1.0444673409072422</v>
      </c>
      <c r="CU175" s="103">
        <v>1.0020421221733624</v>
      </c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</row>
    <row r="176" spans="1:143" ht="12.75" x14ac:dyDescent="0.2">
      <c r="A176" s="3">
        <f t="shared" si="84"/>
        <v>2028</v>
      </c>
      <c r="B176" s="43">
        <v>47088</v>
      </c>
      <c r="C176" s="43">
        <v>47118</v>
      </c>
      <c r="D176" s="44">
        <f t="shared" si="89"/>
        <v>47088</v>
      </c>
      <c r="E176" s="94">
        <v>122.4127</v>
      </c>
      <c r="F176" s="46">
        <v>104.84480000000001</v>
      </c>
      <c r="G176" s="94">
        <v>101.0568</v>
      </c>
      <c r="H176" s="46">
        <v>97.941220000000001</v>
      </c>
      <c r="I176" s="94">
        <v>116.80759999999999</v>
      </c>
      <c r="J176" s="46">
        <v>99.263350000000003</v>
      </c>
      <c r="K176" s="94">
        <v>114.206</v>
      </c>
      <c r="L176" s="46">
        <v>104.0458</v>
      </c>
      <c r="M176" s="94">
        <v>109.8507</v>
      </c>
      <c r="N176" s="46">
        <v>102.99630000000001</v>
      </c>
      <c r="O176" s="94">
        <f t="shared" si="91"/>
        <v>100.5568</v>
      </c>
      <c r="P176" s="46">
        <f t="shared" si="92"/>
        <v>97.441220000000001</v>
      </c>
      <c r="Q176" s="94">
        <f t="shared" si="93"/>
        <v>100.5568</v>
      </c>
      <c r="R176" s="46">
        <f t="shared" si="94"/>
        <v>97.441220000000001</v>
      </c>
      <c r="S176" s="94">
        <f t="shared" si="95"/>
        <v>103.5568</v>
      </c>
      <c r="T176" s="46">
        <f t="shared" si="96"/>
        <v>98.691220000000001</v>
      </c>
      <c r="U176" s="94">
        <f t="shared" si="97"/>
        <v>118.12716999999999</v>
      </c>
      <c r="V176" s="95">
        <f t="shared" si="98"/>
        <v>101.89024000000001</v>
      </c>
      <c r="W176" s="96">
        <v>9.4003868687712622</v>
      </c>
      <c r="X176" s="96">
        <v>9.9198689462174663</v>
      </c>
      <c r="Y176" s="96">
        <v>9.3258987317520479</v>
      </c>
      <c r="Z176" s="96">
        <v>9.3151696400031021</v>
      </c>
      <c r="AA176" s="96">
        <v>9.1170387782358286</v>
      </c>
      <c r="AB176" s="96">
        <v>9.4844649880276624</v>
      </c>
      <c r="AC176" s="96">
        <v>9.354905814905095</v>
      </c>
      <c r="AD176" s="96">
        <v>9.3923438789637395</v>
      </c>
      <c r="AE176" s="96">
        <v>8.624547833811123</v>
      </c>
      <c r="AF176" s="96">
        <f t="shared" si="99"/>
        <v>9.7433838961655166</v>
      </c>
      <c r="AG176" s="96">
        <f t="shared" si="100"/>
        <v>9.5028593198486728</v>
      </c>
      <c r="AH176" s="96">
        <f t="shared" si="101"/>
        <v>9.4404638230635509</v>
      </c>
      <c r="AI176" s="96">
        <f t="shared" si="102"/>
        <v>9.8195545056943505</v>
      </c>
      <c r="AJ176" s="96">
        <f t="shared" si="103"/>
        <v>9.3737753889283013</v>
      </c>
      <c r="AK176" s="127"/>
      <c r="AL176" s="13"/>
      <c r="AM176" s="13"/>
      <c r="AN176" s="13"/>
      <c r="AO176" s="13"/>
      <c r="AP176" s="13"/>
      <c r="AQ176" s="13"/>
      <c r="AR176" s="8">
        <f t="shared" si="104"/>
        <v>9.5397843631518402</v>
      </c>
      <c r="AS176" s="8">
        <f t="shared" si="105"/>
        <v>9.5778350431585935</v>
      </c>
      <c r="AT176" s="8">
        <f t="shared" si="106"/>
        <v>9.9013602711419857</v>
      </c>
      <c r="AU176" s="8">
        <f t="shared" si="107"/>
        <v>9.9408530653762774</v>
      </c>
      <c r="AV176" s="8">
        <f t="shared" si="90"/>
        <v>9.7399581857071738</v>
      </c>
      <c r="AW176" s="8"/>
      <c r="AX176" s="8">
        <f t="shared" si="108"/>
        <v>9.4826645868977426</v>
      </c>
      <c r="AY176" s="8">
        <f t="shared" si="109"/>
        <v>9.5239477573872087</v>
      </c>
      <c r="AZ176" s="8">
        <f t="shared" si="110"/>
        <v>9.4893481398840898</v>
      </c>
      <c r="BA176" s="8">
        <v>9.4836722096867074</v>
      </c>
      <c r="BB176" s="8">
        <f t="shared" si="111"/>
        <v>9.3639854475210882</v>
      </c>
      <c r="BC176" s="8">
        <v>9.3261451707471288</v>
      </c>
      <c r="BD176" s="8">
        <f t="shared" si="112"/>
        <v>9.4176773882502278</v>
      </c>
      <c r="BE176" s="5"/>
      <c r="BF176" s="60">
        <f t="shared" si="113"/>
        <v>114.858503</v>
      </c>
      <c r="BG176" s="62">
        <f t="shared" si="114"/>
        <v>99.717100599999995</v>
      </c>
      <c r="BH176" s="62">
        <f t="shared" si="115"/>
        <v>109.26357249999998</v>
      </c>
      <c r="BI176" s="62">
        <f t="shared" si="116"/>
        <v>106.903308</v>
      </c>
      <c r="BJ176" s="62">
        <f t="shared" si="117"/>
        <v>99.217100599999995</v>
      </c>
      <c r="BK176" s="62">
        <f t="shared" si="118"/>
        <v>109.837114</v>
      </c>
      <c r="BL176" s="62">
        <f t="shared" si="119"/>
        <v>111.1452901</v>
      </c>
      <c r="BM176" s="62">
        <f t="shared" si="120"/>
        <v>99.217100599999995</v>
      </c>
      <c r="BN176" s="63">
        <f t="shared" si="121"/>
        <v>101.46460059999998</v>
      </c>
      <c r="BO176" s="50"/>
      <c r="BP176" s="104"/>
      <c r="BX176" s="53">
        <f t="shared" si="85"/>
        <v>2028</v>
      </c>
      <c r="BY176" s="97">
        <f t="shared" si="122"/>
        <v>47088</v>
      </c>
      <c r="BZ176" s="56">
        <f t="shared" si="86"/>
        <v>9.6287332150962541</v>
      </c>
      <c r="CA176" s="56">
        <f t="shared" si="87"/>
        <v>9.3639854475210882</v>
      </c>
      <c r="CB176" s="56">
        <v>9.4803558831560952</v>
      </c>
      <c r="CC176" s="56">
        <v>9.3229003768571967</v>
      </c>
      <c r="CD176" s="56">
        <v>9.4803558831560952</v>
      </c>
      <c r="CE176" s="56">
        <f t="shared" si="88"/>
        <v>9.4022568906361137</v>
      </c>
      <c r="CF176" s="1"/>
      <c r="CG176" s="98">
        <v>-0.5</v>
      </c>
      <c r="CH176" s="99">
        <v>-0.5</v>
      </c>
      <c r="CI176" s="99">
        <v>-0.5</v>
      </c>
      <c r="CJ176" s="99">
        <v>-0.5</v>
      </c>
      <c r="CK176" s="99">
        <v>2.5</v>
      </c>
      <c r="CL176" s="99">
        <v>0.75</v>
      </c>
      <c r="CM176" s="99">
        <v>-4.2855300000000085</v>
      </c>
      <c r="CN176" s="100">
        <v>-2.9545600000000007</v>
      </c>
      <c r="CO176" s="13"/>
      <c r="CP176" s="101">
        <v>1.0459695606962958</v>
      </c>
      <c r="CQ176" s="102">
        <v>1.0201488203756972</v>
      </c>
      <c r="CR176" s="102">
        <v>1.0134505530121947</v>
      </c>
      <c r="CS176" s="102">
        <v>0.97873030020662</v>
      </c>
      <c r="CT176" s="102">
        <v>1.0454849856687471</v>
      </c>
      <c r="CU176" s="103">
        <v>1.0020170779264439</v>
      </c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</row>
    <row r="177" spans="1:143" ht="12.75" x14ac:dyDescent="0.2">
      <c r="A177" s="3">
        <f t="shared" si="84"/>
        <v>2029</v>
      </c>
      <c r="B177" s="43">
        <v>47119</v>
      </c>
      <c r="C177" s="43">
        <v>47149</v>
      </c>
      <c r="D177" s="44">
        <f t="shared" si="89"/>
        <v>47119</v>
      </c>
      <c r="E177" s="94">
        <v>117.1892</v>
      </c>
      <c r="F177" s="46">
        <v>105.34699999999999</v>
      </c>
      <c r="G177" s="94">
        <v>101.8848</v>
      </c>
      <c r="H177" s="46">
        <v>98.484120000000004</v>
      </c>
      <c r="I177" s="94">
        <v>114.2316</v>
      </c>
      <c r="J177" s="46">
        <v>99.872309999999999</v>
      </c>
      <c r="K177" s="94">
        <v>114.5484</v>
      </c>
      <c r="L177" s="46">
        <v>103.53319999999999</v>
      </c>
      <c r="M177" s="94">
        <v>110.75490000000001</v>
      </c>
      <c r="N177" s="46">
        <v>103.0814</v>
      </c>
      <c r="O177" s="94">
        <f t="shared" si="91"/>
        <v>101.3848</v>
      </c>
      <c r="P177" s="46">
        <f t="shared" si="92"/>
        <v>97.984120000000004</v>
      </c>
      <c r="Q177" s="94">
        <f t="shared" si="93"/>
        <v>101.3848</v>
      </c>
      <c r="R177" s="46">
        <f t="shared" si="94"/>
        <v>97.984120000000004</v>
      </c>
      <c r="S177" s="94">
        <f t="shared" si="95"/>
        <v>103.63480000000001</v>
      </c>
      <c r="T177" s="46">
        <f t="shared" si="96"/>
        <v>96.984120000000004</v>
      </c>
      <c r="U177" s="94">
        <f t="shared" si="97"/>
        <v>110.43537999999999</v>
      </c>
      <c r="V177" s="95">
        <f t="shared" si="98"/>
        <v>100.83974000000001</v>
      </c>
      <c r="W177" s="96">
        <v>9.4885273029793336</v>
      </c>
      <c r="X177" s="96">
        <v>9.7177835642413495</v>
      </c>
      <c r="Y177" s="96">
        <v>9.362746519118458</v>
      </c>
      <c r="Z177" s="96">
        <v>9.3723905844670945</v>
      </c>
      <c r="AA177" s="96">
        <v>9.1573560196176462</v>
      </c>
      <c r="AB177" s="96">
        <v>9.3455394969028109</v>
      </c>
      <c r="AC177" s="96">
        <v>9.4304389520960257</v>
      </c>
      <c r="AD177" s="96">
        <v>9.3937109698489731</v>
      </c>
      <c r="AE177" s="96">
        <v>8.7104083309638547</v>
      </c>
      <c r="AF177" s="96">
        <f t="shared" si="99"/>
        <v>9.8015871101347152</v>
      </c>
      <c r="AG177" s="96">
        <f t="shared" si="100"/>
        <v>9.5607483975033354</v>
      </c>
      <c r="AH177" s="96">
        <f t="shared" si="101"/>
        <v>9.4974222763766587</v>
      </c>
      <c r="AI177" s="96">
        <f t="shared" si="102"/>
        <v>9.8254008298280997</v>
      </c>
      <c r="AJ177" s="96">
        <f t="shared" si="103"/>
        <v>9.449137773547637</v>
      </c>
      <c r="AK177" s="127"/>
      <c r="AL177" s="13"/>
      <c r="AM177" s="13"/>
      <c r="AN177" s="13"/>
      <c r="AO177" s="13"/>
      <c r="AP177" s="13"/>
      <c r="AQ177" s="13"/>
      <c r="AR177" s="8">
        <f t="shared" si="104"/>
        <v>9.6165534831751458</v>
      </c>
      <c r="AS177" s="8">
        <f t="shared" si="105"/>
        <v>9.5792245043693196</v>
      </c>
      <c r="AT177" s="8">
        <f t="shared" si="106"/>
        <v>9.9810389276098856</v>
      </c>
      <c r="AU177" s="8">
        <f t="shared" si="107"/>
        <v>9.9422951869279039</v>
      </c>
      <c r="AV177" s="8">
        <f t="shared" si="90"/>
        <v>9.7797780255205637</v>
      </c>
      <c r="AW177" s="8"/>
      <c r="AX177" s="8">
        <f t="shared" si="108"/>
        <v>9.5408869561122245</v>
      </c>
      <c r="AY177" s="8">
        <f t="shared" si="109"/>
        <v>9.6005922395697869</v>
      </c>
      <c r="AZ177" s="8">
        <f t="shared" si="110"/>
        <v>9.3503747362886145</v>
      </c>
      <c r="BA177" s="8">
        <v>9.5422935109351368</v>
      </c>
      <c r="BB177" s="8">
        <f t="shared" si="111"/>
        <v>9.4052983293551051</v>
      </c>
      <c r="BC177" s="8">
        <v>9.3838026612544265</v>
      </c>
      <c r="BD177" s="8">
        <f t="shared" si="112"/>
        <v>9.4751569909262621</v>
      </c>
      <c r="BE177" s="5"/>
      <c r="BF177" s="60">
        <f t="shared" si="113"/>
        <v>112.09705399999999</v>
      </c>
      <c r="BG177" s="62">
        <f t="shared" si="114"/>
        <v>100.42250759999999</v>
      </c>
      <c r="BH177" s="62">
        <f t="shared" si="115"/>
        <v>108.05710529999999</v>
      </c>
      <c r="BI177" s="62">
        <f t="shared" si="116"/>
        <v>107.45529499999999</v>
      </c>
      <c r="BJ177" s="62">
        <f t="shared" si="117"/>
        <v>99.922507599999989</v>
      </c>
      <c r="BK177" s="62">
        <f t="shared" si="118"/>
        <v>109.81186399999999</v>
      </c>
      <c r="BL177" s="62">
        <f t="shared" si="119"/>
        <v>106.30925479999999</v>
      </c>
      <c r="BM177" s="62">
        <f t="shared" si="120"/>
        <v>99.922507599999989</v>
      </c>
      <c r="BN177" s="63">
        <f t="shared" si="121"/>
        <v>100.77500760000001</v>
      </c>
      <c r="BO177" s="50"/>
      <c r="BP177" s="104"/>
      <c r="BX177" s="53">
        <f t="shared" si="85"/>
        <v>2029</v>
      </c>
      <c r="BY177" s="97">
        <f t="shared" si="122"/>
        <v>47119</v>
      </c>
      <c r="BZ177" s="56">
        <f t="shared" si="86"/>
        <v>9.6666463618874978</v>
      </c>
      <c r="CA177" s="56">
        <f t="shared" si="87"/>
        <v>9.4052983293551051</v>
      </c>
      <c r="CB177" s="56">
        <v>9.5389771844045246</v>
      </c>
      <c r="CC177" s="56">
        <v>9.3805579725771633</v>
      </c>
      <c r="CD177" s="56">
        <v>9.5389771844045246</v>
      </c>
      <c r="CE177" s="56">
        <f t="shared" si="88"/>
        <v>9.4436333698867472</v>
      </c>
      <c r="CF177" s="1"/>
      <c r="CG177" s="98">
        <v>-0.5</v>
      </c>
      <c r="CH177" s="99">
        <v>-0.5</v>
      </c>
      <c r="CI177" s="99">
        <v>-0.5</v>
      </c>
      <c r="CJ177" s="99">
        <v>-0.5</v>
      </c>
      <c r="CK177" s="99">
        <v>1.7500000000000071</v>
      </c>
      <c r="CL177" s="99">
        <v>-1.5</v>
      </c>
      <c r="CM177" s="99">
        <v>-6.7538200000000046</v>
      </c>
      <c r="CN177" s="100">
        <v>-4.5072599999999952</v>
      </c>
      <c r="CO177" s="13"/>
      <c r="CP177" s="101">
        <v>1.0457937088514995</v>
      </c>
      <c r="CQ177" s="102">
        <v>1.0200970938352065</v>
      </c>
      <c r="CR177" s="102">
        <v>1.0133404269468644</v>
      </c>
      <c r="CS177" s="102">
        <v>0.97705659373545251</v>
      </c>
      <c r="CT177" s="102">
        <v>1.0459551993205585</v>
      </c>
      <c r="CU177" s="103">
        <v>1.0019828155981494</v>
      </c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</row>
    <row r="178" spans="1:143" ht="12.75" x14ac:dyDescent="0.2">
      <c r="A178" s="3">
        <f t="shared" si="84"/>
        <v>2029</v>
      </c>
      <c r="B178" s="43">
        <v>47150</v>
      </c>
      <c r="C178" s="43">
        <v>47177</v>
      </c>
      <c r="D178" s="44">
        <f t="shared" si="89"/>
        <v>47150</v>
      </c>
      <c r="E178" s="94">
        <v>113.7739</v>
      </c>
      <c r="F178" s="46">
        <v>101.2246</v>
      </c>
      <c r="G178" s="94">
        <v>100.3967</v>
      </c>
      <c r="H178" s="46">
        <v>97.303709999999995</v>
      </c>
      <c r="I178" s="94">
        <v>109.5052</v>
      </c>
      <c r="J178" s="46">
        <v>95.877589999999998</v>
      </c>
      <c r="K178" s="94">
        <v>113.992</v>
      </c>
      <c r="L178" s="46">
        <v>103.1071</v>
      </c>
      <c r="M178" s="94">
        <v>108.7154</v>
      </c>
      <c r="N178" s="46">
        <v>101.8342</v>
      </c>
      <c r="O178" s="94">
        <f t="shared" si="91"/>
        <v>99.396699999999996</v>
      </c>
      <c r="P178" s="46">
        <f t="shared" si="92"/>
        <v>96.053709999999995</v>
      </c>
      <c r="Q178" s="94">
        <f t="shared" si="93"/>
        <v>100.3967</v>
      </c>
      <c r="R178" s="46">
        <f t="shared" si="94"/>
        <v>96.803709999999995</v>
      </c>
      <c r="S178" s="94">
        <f t="shared" si="95"/>
        <v>102.8967</v>
      </c>
      <c r="T178" s="46">
        <f t="shared" si="96"/>
        <v>99.553709999999995</v>
      </c>
      <c r="U178" s="94">
        <f t="shared" si="97"/>
        <v>110.41107</v>
      </c>
      <c r="V178" s="95">
        <f t="shared" si="98"/>
        <v>97.118619999999993</v>
      </c>
      <c r="W178" s="96">
        <v>9.3788948554118186</v>
      </c>
      <c r="X178" s="96">
        <v>9.6715737134310462</v>
      </c>
      <c r="Y178" s="96">
        <v>9.1090193443142873</v>
      </c>
      <c r="Z178" s="96">
        <v>9.0754603188652538</v>
      </c>
      <c r="AA178" s="96">
        <v>8.8853572051711804</v>
      </c>
      <c r="AB178" s="96">
        <v>9.0496981613687471</v>
      </c>
      <c r="AC178" s="96">
        <v>9.1304408140071729</v>
      </c>
      <c r="AD178" s="96">
        <v>9.0948761970046839</v>
      </c>
      <c r="AE178" s="96">
        <v>8.4801984537032151</v>
      </c>
      <c r="AF178" s="96">
        <f t="shared" si="99"/>
        <v>9.5036597913499339</v>
      </c>
      <c r="AG178" s="96">
        <f t="shared" si="100"/>
        <v>9.2633195925288376</v>
      </c>
      <c r="AH178" s="96">
        <f t="shared" si="101"/>
        <v>9.2003674138957177</v>
      </c>
      <c r="AI178" s="96">
        <f t="shared" si="102"/>
        <v>9.5248194254407803</v>
      </c>
      <c r="AJ178" s="96">
        <f t="shared" si="103"/>
        <v>9.1491394940642579</v>
      </c>
      <c r="AK178" s="127"/>
      <c r="AL178" s="13"/>
      <c r="AM178" s="13"/>
      <c r="AN178" s="13"/>
      <c r="AO178" s="13"/>
      <c r="AP178" s="13"/>
      <c r="AQ178" s="13"/>
      <c r="AR178" s="8">
        <f t="shared" si="104"/>
        <v>9.3116463400825022</v>
      </c>
      <c r="AS178" s="8">
        <f t="shared" si="105"/>
        <v>9.2754997631920766</v>
      </c>
      <c r="AT178" s="8">
        <f t="shared" si="106"/>
        <v>9.6645758562380593</v>
      </c>
      <c r="AU178" s="8">
        <f t="shared" si="107"/>
        <v>9.6270593303006979</v>
      </c>
      <c r="AV178" s="8">
        <f t="shared" si="90"/>
        <v>9.4696953224533331</v>
      </c>
      <c r="AW178" s="8"/>
      <c r="AX178" s="8">
        <f t="shared" si="108"/>
        <v>9.2387601087355034</v>
      </c>
      <c r="AY178" s="8">
        <f t="shared" si="109"/>
        <v>9.2961801258317323</v>
      </c>
      <c r="AZ178" s="8">
        <f t="shared" si="110"/>
        <v>9.0544313713200442</v>
      </c>
      <c r="BA178" s="8">
        <v>9.2393034316030089</v>
      </c>
      <c r="BB178" s="8">
        <f t="shared" si="111"/>
        <v>9.1265824625178631</v>
      </c>
      <c r="BC178" s="8">
        <v>9.0857941344756874</v>
      </c>
      <c r="BD178" s="8">
        <f t="shared" si="112"/>
        <v>9.1768844991112548</v>
      </c>
      <c r="BE178" s="5"/>
      <c r="BF178" s="60">
        <f t="shared" si="113"/>
        <v>108.37770099999999</v>
      </c>
      <c r="BG178" s="62">
        <f t="shared" si="114"/>
        <v>99.066714299999987</v>
      </c>
      <c r="BH178" s="62">
        <f t="shared" si="115"/>
        <v>103.6453277</v>
      </c>
      <c r="BI178" s="62">
        <f t="shared" si="116"/>
        <v>105.756484</v>
      </c>
      <c r="BJ178" s="62">
        <f t="shared" si="117"/>
        <v>98.851714299999998</v>
      </c>
      <c r="BK178" s="62">
        <f t="shared" si="118"/>
        <v>109.31149299999998</v>
      </c>
      <c r="BL178" s="62">
        <f t="shared" si="119"/>
        <v>104.69531649999999</v>
      </c>
      <c r="BM178" s="62">
        <f t="shared" si="120"/>
        <v>97.959214299999985</v>
      </c>
      <c r="BN178" s="63">
        <f t="shared" si="121"/>
        <v>101.45921429999999</v>
      </c>
      <c r="BO178" s="50"/>
      <c r="BP178" s="104"/>
      <c r="BX178" s="53">
        <f t="shared" si="85"/>
        <v>2029</v>
      </c>
      <c r="BY178" s="97">
        <f t="shared" si="122"/>
        <v>47150</v>
      </c>
      <c r="BZ178" s="56">
        <f t="shared" si="86"/>
        <v>9.4055833154792552</v>
      </c>
      <c r="CA178" s="56">
        <f t="shared" si="87"/>
        <v>9.1265824625178631</v>
      </c>
      <c r="CB178" s="56">
        <v>9.2359871050723985</v>
      </c>
      <c r="CC178" s="56">
        <v>9.0825489019961747</v>
      </c>
      <c r="CD178" s="56">
        <v>9.2359871050723985</v>
      </c>
      <c r="CE178" s="56">
        <f t="shared" si="88"/>
        <v>9.1644884453727222</v>
      </c>
      <c r="CF178" s="1"/>
      <c r="CG178" s="98">
        <v>-1</v>
      </c>
      <c r="CH178" s="99">
        <v>-1.25</v>
      </c>
      <c r="CI178" s="99">
        <v>0</v>
      </c>
      <c r="CJ178" s="99">
        <v>-0.5</v>
      </c>
      <c r="CK178" s="99">
        <v>2.5</v>
      </c>
      <c r="CL178" s="99">
        <v>2.25</v>
      </c>
      <c r="CM178" s="99">
        <v>-3.3628300000000024</v>
      </c>
      <c r="CN178" s="100">
        <v>-4.1059800000000024</v>
      </c>
      <c r="CO178" s="13"/>
      <c r="CP178" s="101">
        <v>1.0471821216158674</v>
      </c>
      <c r="CQ178" s="102">
        <v>1.0206996964410806</v>
      </c>
      <c r="CR178" s="102">
        <v>1.0137631691001743</v>
      </c>
      <c r="CS178" s="102">
        <v>0.97905306100023337</v>
      </c>
      <c r="CT178" s="102">
        <v>1.0472731260022752</v>
      </c>
      <c r="CU178" s="103">
        <v>1.0020479493200809</v>
      </c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</row>
    <row r="179" spans="1:143" ht="12.75" x14ac:dyDescent="0.2">
      <c r="A179" s="3">
        <f t="shared" si="84"/>
        <v>2029</v>
      </c>
      <c r="B179" s="43">
        <v>47178</v>
      </c>
      <c r="C179" s="43">
        <v>47208</v>
      </c>
      <c r="D179" s="44">
        <f t="shared" si="89"/>
        <v>47178</v>
      </c>
      <c r="E179" s="94">
        <v>99.732230000000001</v>
      </c>
      <c r="F179" s="46">
        <v>91.810599999999994</v>
      </c>
      <c r="G179" s="94">
        <v>94.351309999999998</v>
      </c>
      <c r="H179" s="46">
        <v>91.144379999999998</v>
      </c>
      <c r="I179" s="94">
        <v>93.622510000000005</v>
      </c>
      <c r="J179" s="46">
        <v>85.968209999999999</v>
      </c>
      <c r="K179" s="94">
        <v>101.16079999999999</v>
      </c>
      <c r="L179" s="46">
        <v>94.331199999999995</v>
      </c>
      <c r="M179" s="94">
        <v>98.871260000000007</v>
      </c>
      <c r="N179" s="46">
        <v>94.07687</v>
      </c>
      <c r="O179" s="94">
        <f t="shared" si="91"/>
        <v>93.351309999999998</v>
      </c>
      <c r="P179" s="46">
        <f t="shared" si="92"/>
        <v>89.644379999999998</v>
      </c>
      <c r="Q179" s="94">
        <f t="shared" si="93"/>
        <v>94.351309999999998</v>
      </c>
      <c r="R179" s="46">
        <f t="shared" si="94"/>
        <v>90.644379999999998</v>
      </c>
      <c r="S179" s="94">
        <f t="shared" si="95"/>
        <v>96.601309999999998</v>
      </c>
      <c r="T179" s="46">
        <f t="shared" si="96"/>
        <v>93.144379999999998</v>
      </c>
      <c r="U179" s="94">
        <f t="shared" si="97"/>
        <v>96.682600000000008</v>
      </c>
      <c r="V179" s="95">
        <f t="shared" si="98"/>
        <v>89.555299999999988</v>
      </c>
      <c r="W179" s="96">
        <v>8.5856895887292417</v>
      </c>
      <c r="X179" s="96">
        <v>8.7755611698502438</v>
      </c>
      <c r="Y179" s="96">
        <v>8.4140811204785884</v>
      </c>
      <c r="Z179" s="96">
        <v>8.4674940480583718</v>
      </c>
      <c r="AA179" s="96">
        <v>8.2711582837605793</v>
      </c>
      <c r="AB179" s="96">
        <v>8.8790242864131805</v>
      </c>
      <c r="AC179" s="96">
        <v>8.8177426152041036</v>
      </c>
      <c r="AD179" s="96">
        <v>8.7834018976172814</v>
      </c>
      <c r="AE179" s="96">
        <v>8.1183140598660835</v>
      </c>
      <c r="AF179" s="96">
        <f t="shared" si="99"/>
        <v>8.8927012175947358</v>
      </c>
      <c r="AG179" s="96">
        <f t="shared" si="100"/>
        <v>8.6538572021061171</v>
      </c>
      <c r="AH179" s="96">
        <f t="shared" si="101"/>
        <v>8.5917777032995772</v>
      </c>
      <c r="AI179" s="96">
        <f t="shared" si="102"/>
        <v>9.2081116657862001</v>
      </c>
      <c r="AJ179" s="96">
        <f t="shared" si="103"/>
        <v>8.8364414402875919</v>
      </c>
      <c r="AK179" s="127"/>
      <c r="AL179" s="13"/>
      <c r="AM179" s="13"/>
      <c r="AN179" s="13"/>
      <c r="AO179" s="13"/>
      <c r="AP179" s="13"/>
      <c r="AQ179" s="13"/>
      <c r="AR179" s="8">
        <f t="shared" si="104"/>
        <v>8.9938313194472048</v>
      </c>
      <c r="AS179" s="8">
        <f t="shared" si="105"/>
        <v>8.9589286691912609</v>
      </c>
      <c r="AT179" s="8">
        <f t="shared" si="106"/>
        <v>9.3347157009848676</v>
      </c>
      <c r="AU179" s="8">
        <f t="shared" si="107"/>
        <v>9.2984902462874803</v>
      </c>
      <c r="AV179" s="8">
        <f t="shared" si="90"/>
        <v>9.1464914839777034</v>
      </c>
      <c r="AW179" s="8"/>
      <c r="AX179" s="8">
        <f t="shared" si="108"/>
        <v>8.6201538095832024</v>
      </c>
      <c r="AY179" s="8">
        <f t="shared" si="109"/>
        <v>8.9788810910239505</v>
      </c>
      <c r="AZ179" s="8">
        <f t="shared" si="110"/>
        <v>8.8836986345461462</v>
      </c>
      <c r="BA179" s="8">
        <v>8.6189297167686281</v>
      </c>
      <c r="BB179" s="8">
        <f t="shared" si="111"/>
        <v>8.4972158046527113</v>
      </c>
      <c r="BC179" s="8">
        <v>8.4756201736068491</v>
      </c>
      <c r="BD179" s="8">
        <f t="shared" si="112"/>
        <v>8.5661700131174001</v>
      </c>
      <c r="BE179" s="5"/>
      <c r="BF179" s="60">
        <f t="shared" si="113"/>
        <v>96.325929099999996</v>
      </c>
      <c r="BG179" s="62">
        <f t="shared" si="114"/>
        <v>92.972330099999994</v>
      </c>
      <c r="BH179" s="62">
        <f t="shared" si="115"/>
        <v>90.331160999999994</v>
      </c>
      <c r="BI179" s="62">
        <f t="shared" si="116"/>
        <v>96.809672299999988</v>
      </c>
      <c r="BJ179" s="62">
        <f t="shared" si="117"/>
        <v>92.75733009999999</v>
      </c>
      <c r="BK179" s="62">
        <f t="shared" si="118"/>
        <v>98.224071999999992</v>
      </c>
      <c r="BL179" s="62">
        <f t="shared" si="119"/>
        <v>93.617861000000005</v>
      </c>
      <c r="BM179" s="62">
        <f t="shared" si="120"/>
        <v>91.75733009999999</v>
      </c>
      <c r="BN179" s="63">
        <f t="shared" si="121"/>
        <v>95.114830099999992</v>
      </c>
      <c r="BO179" s="50"/>
      <c r="BP179" s="104"/>
      <c r="BX179" s="53">
        <f t="shared" si="85"/>
        <v>2029</v>
      </c>
      <c r="BY179" s="97">
        <f t="shared" si="122"/>
        <v>47178</v>
      </c>
      <c r="BZ179" s="56">
        <f t="shared" si="86"/>
        <v>8.6905527322549538</v>
      </c>
      <c r="CA179" s="56">
        <f t="shared" si="87"/>
        <v>8.4972158046527113</v>
      </c>
      <c r="CB179" s="56">
        <v>8.6156133902380159</v>
      </c>
      <c r="CC179" s="56">
        <v>8.4723738276894913</v>
      </c>
      <c r="CD179" s="56">
        <v>8.6156133902380159</v>
      </c>
      <c r="CE179" s="56">
        <f t="shared" si="88"/>
        <v>8.5341529348938625</v>
      </c>
      <c r="CF179" s="1"/>
      <c r="CG179" s="98">
        <v>-1</v>
      </c>
      <c r="CH179" s="99">
        <v>-1.5</v>
      </c>
      <c r="CI179" s="99">
        <v>0</v>
      </c>
      <c r="CJ179" s="99">
        <v>-0.5</v>
      </c>
      <c r="CK179" s="99">
        <v>2.25</v>
      </c>
      <c r="CL179" s="99">
        <v>2</v>
      </c>
      <c r="CM179" s="99">
        <v>-3.0496300000000005</v>
      </c>
      <c r="CN179" s="100">
        <v>-2.2553000000000054</v>
      </c>
      <c r="CO179" s="13"/>
      <c r="CP179" s="101">
        <v>1.0502164119777404</v>
      </c>
      <c r="CQ179" s="102">
        <v>1.0220092453552394</v>
      </c>
      <c r="CR179" s="102">
        <v>1.0146777375379088</v>
      </c>
      <c r="CS179" s="102">
        <v>0.97681300238494839</v>
      </c>
      <c r="CT179" s="102">
        <v>1.0483536758444507</v>
      </c>
      <c r="CU179" s="103">
        <v>1.002120590938008</v>
      </c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</row>
    <row r="180" spans="1:143" ht="12.75" x14ac:dyDescent="0.2">
      <c r="A180" s="3">
        <f t="shared" si="84"/>
        <v>2029</v>
      </c>
      <c r="B180" s="43">
        <v>47209</v>
      </c>
      <c r="C180" s="43">
        <v>47238</v>
      </c>
      <c r="D180" s="44">
        <f t="shared" si="89"/>
        <v>47209</v>
      </c>
      <c r="E180" s="94">
        <v>95.722899999999996</v>
      </c>
      <c r="F180" s="46">
        <v>88.766490000000005</v>
      </c>
      <c r="G180" s="94">
        <v>95.771739999999994</v>
      </c>
      <c r="H180" s="46">
        <v>91.401229999999998</v>
      </c>
      <c r="I180" s="94">
        <v>89.708209999999994</v>
      </c>
      <c r="J180" s="46">
        <v>83.053740000000005</v>
      </c>
      <c r="K180" s="94">
        <v>103.2525</v>
      </c>
      <c r="L180" s="46">
        <v>96.070530000000005</v>
      </c>
      <c r="M180" s="94">
        <v>99.941509999999994</v>
      </c>
      <c r="N180" s="46">
        <v>94.548289999999994</v>
      </c>
      <c r="O180" s="94">
        <f t="shared" si="91"/>
        <v>94.521739999999994</v>
      </c>
      <c r="P180" s="46">
        <f t="shared" si="92"/>
        <v>90.401229999999998</v>
      </c>
      <c r="Q180" s="94">
        <f t="shared" si="93"/>
        <v>92.771739999999994</v>
      </c>
      <c r="R180" s="46">
        <f t="shared" si="94"/>
        <v>90.651229999999998</v>
      </c>
      <c r="S180" s="94">
        <f t="shared" si="95"/>
        <v>98.021739999999994</v>
      </c>
      <c r="T180" s="46">
        <f t="shared" si="96"/>
        <v>89.401229999999998</v>
      </c>
      <c r="U180" s="94">
        <f t="shared" si="97"/>
        <v>95.398030000000006</v>
      </c>
      <c r="V180" s="95">
        <f t="shared" si="98"/>
        <v>93.006140000000002</v>
      </c>
      <c r="W180" s="96">
        <v>8.4754001510511667</v>
      </c>
      <c r="X180" s="96">
        <v>8.7252398042676518</v>
      </c>
      <c r="Y180" s="96">
        <v>8.2285947036708755</v>
      </c>
      <c r="Z180" s="96">
        <v>8.289069782941322</v>
      </c>
      <c r="AA180" s="96">
        <v>7.8465306406210882</v>
      </c>
      <c r="AB180" s="96">
        <v>8.7356148978657142</v>
      </c>
      <c r="AC180" s="96">
        <v>8.5782373850241687</v>
      </c>
      <c r="AD180" s="96">
        <v>8.2028106441192818</v>
      </c>
      <c r="AE180" s="96">
        <v>7.8752698903657761</v>
      </c>
      <c r="AF180" s="96">
        <f t="shared" si="99"/>
        <v>8.699571584535839</v>
      </c>
      <c r="AG180" s="96">
        <f t="shared" si="100"/>
        <v>8.468079982482692</v>
      </c>
      <c r="AH180" s="96">
        <f t="shared" si="101"/>
        <v>8.4108615412643832</v>
      </c>
      <c r="AI180" s="96">
        <f t="shared" si="102"/>
        <v>8.5740451065700771</v>
      </c>
      <c r="AJ180" s="96">
        <f t="shared" si="103"/>
        <v>8.5969361324847657</v>
      </c>
      <c r="AK180" s="127"/>
      <c r="AL180" s="13"/>
      <c r="AM180" s="13"/>
      <c r="AN180" s="13"/>
      <c r="AO180" s="13"/>
      <c r="AP180" s="13"/>
      <c r="AQ180" s="13"/>
      <c r="AR180" s="8">
        <f t="shared" si="104"/>
        <v>8.750406957032391</v>
      </c>
      <c r="AS180" s="8">
        <f t="shared" si="105"/>
        <v>8.3688369388345176</v>
      </c>
      <c r="AT180" s="8">
        <f t="shared" si="106"/>
        <v>9.0820655971035222</v>
      </c>
      <c r="AU180" s="8">
        <f t="shared" si="107"/>
        <v>8.6860341408459938</v>
      </c>
      <c r="AV180" s="8">
        <f t="shared" si="90"/>
        <v>8.7218359084541071</v>
      </c>
      <c r="AW180" s="8"/>
      <c r="AX180" s="8">
        <f t="shared" si="108"/>
        <v>8.4386069382797331</v>
      </c>
      <c r="AY180" s="8">
        <f t="shared" si="109"/>
        <v>8.7358519381270092</v>
      </c>
      <c r="AZ180" s="8">
        <f t="shared" si="110"/>
        <v>8.7402397871264448</v>
      </c>
      <c r="BA180" s="8">
        <v>8.4368638778320353</v>
      </c>
      <c r="BB180" s="8">
        <f t="shared" si="111"/>
        <v>8.0621019168163635</v>
      </c>
      <c r="BC180" s="8">
        <v>8.2965477348067864</v>
      </c>
      <c r="BD180" s="8">
        <f t="shared" si="112"/>
        <v>8.3869392093835486</v>
      </c>
      <c r="BE180" s="5"/>
      <c r="BF180" s="60">
        <f t="shared" si="113"/>
        <v>92.731643699999992</v>
      </c>
      <c r="BG180" s="62">
        <f t="shared" si="114"/>
        <v>93.892420699999988</v>
      </c>
      <c r="BH180" s="62">
        <f t="shared" si="115"/>
        <v>86.846787899999995</v>
      </c>
      <c r="BI180" s="62">
        <f t="shared" si="116"/>
        <v>97.622425399999997</v>
      </c>
      <c r="BJ180" s="62">
        <f t="shared" si="117"/>
        <v>91.859920699999989</v>
      </c>
      <c r="BK180" s="62">
        <f t="shared" si="118"/>
        <v>100.16425290000001</v>
      </c>
      <c r="BL180" s="62">
        <f t="shared" si="119"/>
        <v>94.369517299999998</v>
      </c>
      <c r="BM180" s="62">
        <f t="shared" si="120"/>
        <v>92.74992069999999</v>
      </c>
      <c r="BN180" s="63">
        <f t="shared" si="121"/>
        <v>94.314920699999988</v>
      </c>
      <c r="BO180" s="50"/>
      <c r="BP180" s="104"/>
      <c r="BX180" s="53">
        <f t="shared" si="85"/>
        <v>2029</v>
      </c>
      <c r="BY180" s="97">
        <f t="shared" si="122"/>
        <v>47209</v>
      </c>
      <c r="BZ180" s="56">
        <f t="shared" si="86"/>
        <v>8.4997034506336835</v>
      </c>
      <c r="CA180" s="56">
        <f t="shared" si="87"/>
        <v>8.0621019168163635</v>
      </c>
      <c r="CB180" s="56">
        <v>8.4335475513014249</v>
      </c>
      <c r="CC180" s="56">
        <v>8.2933010621202712</v>
      </c>
      <c r="CD180" s="56">
        <v>8.4335475513014249</v>
      </c>
      <c r="CE180" s="56">
        <f t="shared" si="88"/>
        <v>8.0983692288804274</v>
      </c>
      <c r="CF180" s="1"/>
      <c r="CG180" s="98">
        <v>-1.25</v>
      </c>
      <c r="CH180" s="99">
        <v>-1</v>
      </c>
      <c r="CI180" s="99">
        <v>-3</v>
      </c>
      <c r="CJ180" s="99">
        <v>-0.75</v>
      </c>
      <c r="CK180" s="99">
        <v>2.25</v>
      </c>
      <c r="CL180" s="99">
        <v>-2</v>
      </c>
      <c r="CM180" s="99">
        <v>-0.32486999999999711</v>
      </c>
      <c r="CN180" s="100">
        <v>4.2396499999999975</v>
      </c>
      <c r="CO180" s="13"/>
      <c r="CP180" s="101">
        <v>1.0495232652570157</v>
      </c>
      <c r="CQ180" s="102">
        <v>1.0215959334676814</v>
      </c>
      <c r="CR180" s="102">
        <v>1.0146930550124822</v>
      </c>
      <c r="CS180" s="102">
        <v>0.9466117243661083</v>
      </c>
      <c r="CT180" s="102">
        <v>1.0452569830704235</v>
      </c>
      <c r="CU180" s="103">
        <v>1.002179788996425</v>
      </c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</row>
    <row r="181" spans="1:143" ht="12.75" x14ac:dyDescent="0.2">
      <c r="A181" s="3">
        <f t="shared" si="84"/>
        <v>2029</v>
      </c>
      <c r="B181" s="43">
        <v>47239</v>
      </c>
      <c r="C181" s="43">
        <v>47269</v>
      </c>
      <c r="D181" s="44">
        <f t="shared" si="89"/>
        <v>47239</v>
      </c>
      <c r="E181" s="94">
        <v>87.816810000000004</v>
      </c>
      <c r="F181" s="46">
        <v>81.181240000000003</v>
      </c>
      <c r="G181" s="94">
        <v>94.156139999999994</v>
      </c>
      <c r="H181" s="46">
        <v>91.211029999999994</v>
      </c>
      <c r="I181" s="94">
        <v>82.145840000000007</v>
      </c>
      <c r="J181" s="46">
        <v>75.802239999999998</v>
      </c>
      <c r="K181" s="94">
        <v>96.272379999999998</v>
      </c>
      <c r="L181" s="46">
        <v>91.900729999999996</v>
      </c>
      <c r="M181" s="94">
        <v>97.913899999999998</v>
      </c>
      <c r="N181" s="46">
        <v>93.714230000000001</v>
      </c>
      <c r="O181" s="94">
        <f t="shared" si="91"/>
        <v>93.156139999999994</v>
      </c>
      <c r="P181" s="46">
        <f t="shared" si="92"/>
        <v>89.711029999999994</v>
      </c>
      <c r="Q181" s="94">
        <f t="shared" si="93"/>
        <v>93.156139999999994</v>
      </c>
      <c r="R181" s="46">
        <f t="shared" si="94"/>
        <v>90.211029999999994</v>
      </c>
      <c r="S181" s="94">
        <f t="shared" si="95"/>
        <v>96.906139999999994</v>
      </c>
      <c r="T181" s="46">
        <f t="shared" si="96"/>
        <v>89.211029999999994</v>
      </c>
      <c r="U181" s="94">
        <f t="shared" si="97"/>
        <v>87.41189</v>
      </c>
      <c r="V181" s="95">
        <f t="shared" si="98"/>
        <v>82.954010000000011</v>
      </c>
      <c r="W181" s="96">
        <v>8.548239565494713</v>
      </c>
      <c r="X181" s="96">
        <v>8.980321600525965</v>
      </c>
      <c r="Y181" s="96">
        <v>8.3107917876416018</v>
      </c>
      <c r="Z181" s="96">
        <v>8.3160209952487474</v>
      </c>
      <c r="AA181" s="96">
        <v>7.8734871622506946</v>
      </c>
      <c r="AB181" s="96">
        <v>8.6689688636575486</v>
      </c>
      <c r="AC181" s="96">
        <v>8.3290439241709056</v>
      </c>
      <c r="AD181" s="96">
        <v>8.1706940895709277</v>
      </c>
      <c r="AE181" s="96">
        <v>7.8605501855555397</v>
      </c>
      <c r="AF181" s="96">
        <f t="shared" si="99"/>
        <v>8.727390473810317</v>
      </c>
      <c r="AG181" s="96">
        <f t="shared" si="100"/>
        <v>8.4954030193851402</v>
      </c>
      <c r="AH181" s="96">
        <f t="shared" si="101"/>
        <v>8.4378112923865203</v>
      </c>
      <c r="AI181" s="96">
        <f t="shared" si="102"/>
        <v>8.5436701627419751</v>
      </c>
      <c r="AJ181" s="96">
        <f t="shared" si="103"/>
        <v>8.3477426682946163</v>
      </c>
      <c r="AK181" s="127"/>
      <c r="AL181" s="13"/>
      <c r="AM181" s="13"/>
      <c r="AN181" s="13"/>
      <c r="AO181" s="13"/>
      <c r="AP181" s="13"/>
      <c r="AQ181" s="13"/>
      <c r="AR181" s="8">
        <f t="shared" si="104"/>
        <v>8.4971358310508247</v>
      </c>
      <c r="AS181" s="8">
        <f t="shared" si="105"/>
        <v>8.3361948466012077</v>
      </c>
      <c r="AT181" s="8">
        <f t="shared" si="106"/>
        <v>8.8191955390098897</v>
      </c>
      <c r="AU181" s="8">
        <f t="shared" si="107"/>
        <v>8.6521549189314815</v>
      </c>
      <c r="AV181" s="8">
        <f t="shared" si="90"/>
        <v>8.5761702838983513</v>
      </c>
      <c r="AW181" s="8"/>
      <c r="AX181" s="8">
        <f t="shared" si="108"/>
        <v>8.4660298242254246</v>
      </c>
      <c r="AY181" s="8">
        <f t="shared" si="109"/>
        <v>8.4829920082911254</v>
      </c>
      <c r="AZ181" s="8">
        <f t="shared" si="110"/>
        <v>8.6735707681072807</v>
      </c>
      <c r="BA181" s="8">
        <v>8.4643654201015934</v>
      </c>
      <c r="BB181" s="8">
        <f t="shared" si="111"/>
        <v>8.0897241338771355</v>
      </c>
      <c r="BC181" s="8">
        <v>8.3235971158094877</v>
      </c>
      <c r="BD181" s="8">
        <f t="shared" si="112"/>
        <v>8.4140122503754373</v>
      </c>
      <c r="BE181" s="5"/>
      <c r="BF181" s="60">
        <f t="shared" si="113"/>
        <v>84.963514900000007</v>
      </c>
      <c r="BG181" s="62">
        <f t="shared" si="114"/>
        <v>92.889742699999999</v>
      </c>
      <c r="BH181" s="62">
        <f t="shared" si="115"/>
        <v>79.418092000000001</v>
      </c>
      <c r="BI181" s="62">
        <f t="shared" si="116"/>
        <v>96.108041899999989</v>
      </c>
      <c r="BJ181" s="62">
        <f t="shared" si="117"/>
        <v>91.889742699999999</v>
      </c>
      <c r="BK181" s="62">
        <f t="shared" si="118"/>
        <v>94.392570499999991</v>
      </c>
      <c r="BL181" s="62">
        <f t="shared" si="119"/>
        <v>85.495001599999995</v>
      </c>
      <c r="BM181" s="62">
        <f t="shared" si="120"/>
        <v>91.674742699999996</v>
      </c>
      <c r="BN181" s="63">
        <f t="shared" si="121"/>
        <v>93.597242699999981</v>
      </c>
      <c r="BO181" s="50"/>
      <c r="BP181" s="104"/>
      <c r="BX181" s="53">
        <f t="shared" si="85"/>
        <v>2029</v>
      </c>
      <c r="BY181" s="97">
        <f t="shared" si="122"/>
        <v>47239</v>
      </c>
      <c r="BZ181" s="56">
        <f t="shared" si="86"/>
        <v>8.5842770528260139</v>
      </c>
      <c r="CA181" s="56">
        <f t="shared" si="87"/>
        <v>8.0897241338771355</v>
      </c>
      <c r="CB181" s="56">
        <v>8.4610490935709812</v>
      </c>
      <c r="CC181" s="56">
        <v>8.3203504924823477</v>
      </c>
      <c r="CD181" s="56">
        <v>8.4610490935709812</v>
      </c>
      <c r="CE181" s="56">
        <f t="shared" si="88"/>
        <v>8.1260339678270679</v>
      </c>
      <c r="CF181" s="1"/>
      <c r="CG181" s="98">
        <v>-1</v>
      </c>
      <c r="CH181" s="99">
        <v>-1.5</v>
      </c>
      <c r="CI181" s="99">
        <v>-1</v>
      </c>
      <c r="CJ181" s="99">
        <v>-1</v>
      </c>
      <c r="CK181" s="99">
        <v>2.75</v>
      </c>
      <c r="CL181" s="99">
        <v>-2</v>
      </c>
      <c r="CM181" s="99">
        <v>-0.40492000000000417</v>
      </c>
      <c r="CN181" s="100">
        <v>1.7727700000000013</v>
      </c>
      <c r="CO181" s="13"/>
      <c r="CP181" s="101">
        <v>1.0494671043755903</v>
      </c>
      <c r="CQ181" s="102">
        <v>1.0215706555140831</v>
      </c>
      <c r="CR181" s="102">
        <v>1.0146452609015004</v>
      </c>
      <c r="CS181" s="102">
        <v>0.94678538771716803</v>
      </c>
      <c r="CT181" s="102">
        <v>1.0456480280723168</v>
      </c>
      <c r="CU181" s="103">
        <v>1.0022450048641773</v>
      </c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</row>
    <row r="182" spans="1:143" ht="12.75" x14ac:dyDescent="0.2">
      <c r="A182" s="3">
        <f t="shared" si="84"/>
        <v>2029</v>
      </c>
      <c r="B182" s="43">
        <v>47270</v>
      </c>
      <c r="C182" s="43">
        <v>47299</v>
      </c>
      <c r="D182" s="44">
        <f t="shared" si="89"/>
        <v>47270</v>
      </c>
      <c r="E182" s="94">
        <v>97.260480000000001</v>
      </c>
      <c r="F182" s="46">
        <v>83.376609999999999</v>
      </c>
      <c r="G182" s="94">
        <v>102.76860000000001</v>
      </c>
      <c r="H182" s="46">
        <v>92.438119999999998</v>
      </c>
      <c r="I182" s="94">
        <v>91.173990000000003</v>
      </c>
      <c r="J182" s="46">
        <v>77.901009999999999</v>
      </c>
      <c r="K182" s="94">
        <v>106.8421</v>
      </c>
      <c r="L182" s="46">
        <v>93.736940000000004</v>
      </c>
      <c r="M182" s="94">
        <v>104.8194</v>
      </c>
      <c r="N182" s="46">
        <v>93.753280000000004</v>
      </c>
      <c r="O182" s="94">
        <f t="shared" si="91"/>
        <v>102.51860000000001</v>
      </c>
      <c r="P182" s="46">
        <f t="shared" si="92"/>
        <v>91.688119999999998</v>
      </c>
      <c r="Q182" s="94">
        <f t="shared" si="93"/>
        <v>102.76860000000001</v>
      </c>
      <c r="R182" s="46">
        <f t="shared" si="94"/>
        <v>91.688119999999998</v>
      </c>
      <c r="S182" s="94">
        <f t="shared" si="95"/>
        <v>105.76859999999999</v>
      </c>
      <c r="T182" s="46">
        <f t="shared" si="96"/>
        <v>90.438119999999998</v>
      </c>
      <c r="U182" s="94">
        <f t="shared" si="97"/>
        <v>99.666380000000004</v>
      </c>
      <c r="V182" s="95">
        <f t="shared" si="98"/>
        <v>88.294099999999986</v>
      </c>
      <c r="W182" s="96">
        <v>8.6978682697083336</v>
      </c>
      <c r="X182" s="96">
        <v>8.9902685128238424</v>
      </c>
      <c r="Y182" s="96">
        <v>8.3420741577694635</v>
      </c>
      <c r="Z182" s="96">
        <v>8.2892752322381913</v>
      </c>
      <c r="AA182" s="96">
        <v>7.8467384319126738</v>
      </c>
      <c r="AB182" s="96">
        <v>8.6956640036961321</v>
      </c>
      <c r="AC182" s="96">
        <v>8.3197618825902531</v>
      </c>
      <c r="AD182" s="96">
        <v>8.1096698970410142</v>
      </c>
      <c r="AE182" s="96">
        <v>7.8861121517309831</v>
      </c>
      <c r="AF182" s="96">
        <f t="shared" si="99"/>
        <v>8.7020187099502433</v>
      </c>
      <c r="AG182" s="96">
        <f t="shared" si="100"/>
        <v>8.4694064087087177</v>
      </c>
      <c r="AH182" s="96">
        <f t="shared" si="101"/>
        <v>8.4114403207787554</v>
      </c>
      <c r="AI182" s="96">
        <f t="shared" si="102"/>
        <v>8.4850171579739264</v>
      </c>
      <c r="AJ182" s="96">
        <f t="shared" si="103"/>
        <v>8.3384604978700452</v>
      </c>
      <c r="AK182" s="127"/>
      <c r="AL182" s="13"/>
      <c r="AM182" s="13"/>
      <c r="AN182" s="13"/>
      <c r="AO182" s="13"/>
      <c r="AP182" s="13"/>
      <c r="AQ182" s="13"/>
      <c r="AR182" s="8">
        <f t="shared" si="104"/>
        <v>8.4877019032322938</v>
      </c>
      <c r="AS182" s="8">
        <f t="shared" si="105"/>
        <v>8.2741720876522145</v>
      </c>
      <c r="AT182" s="8">
        <f t="shared" si="106"/>
        <v>8.8094040669496714</v>
      </c>
      <c r="AU182" s="8">
        <f t="shared" si="107"/>
        <v>8.5877815080862359</v>
      </c>
      <c r="AV182" s="8">
        <f t="shared" si="90"/>
        <v>8.5397648914801039</v>
      </c>
      <c r="AW182" s="8"/>
      <c r="AX182" s="8">
        <f t="shared" si="108"/>
        <v>8.4388159831483431</v>
      </c>
      <c r="AY182" s="8">
        <f t="shared" si="109"/>
        <v>8.4735733968444968</v>
      </c>
      <c r="AZ182" s="8">
        <f t="shared" si="110"/>
        <v>8.7002751147364084</v>
      </c>
      <c r="BA182" s="8">
        <v>8.4370736546077829</v>
      </c>
      <c r="BB182" s="8">
        <f t="shared" si="111"/>
        <v>8.0623148395457278</v>
      </c>
      <c r="BC182" s="8">
        <v>8.29675406257841</v>
      </c>
      <c r="BD182" s="8">
        <f t="shared" si="112"/>
        <v>8.3871455873814078</v>
      </c>
      <c r="BE182" s="5"/>
      <c r="BF182" s="60">
        <f t="shared" si="113"/>
        <v>91.290415899999999</v>
      </c>
      <c r="BG182" s="62">
        <f t="shared" si="114"/>
        <v>98.326493599999992</v>
      </c>
      <c r="BH182" s="62">
        <f t="shared" si="115"/>
        <v>85.466608600000001</v>
      </c>
      <c r="BI182" s="62">
        <f t="shared" si="116"/>
        <v>100.06096839999999</v>
      </c>
      <c r="BJ182" s="62">
        <f t="shared" si="117"/>
        <v>98.003993600000001</v>
      </c>
      <c r="BK182" s="62">
        <f t="shared" si="118"/>
        <v>101.2068812</v>
      </c>
      <c r="BL182" s="62">
        <f t="shared" si="119"/>
        <v>94.776299599999987</v>
      </c>
      <c r="BM182" s="62">
        <f t="shared" si="120"/>
        <v>97.861493599999989</v>
      </c>
      <c r="BN182" s="63">
        <f t="shared" si="121"/>
        <v>99.176493599999986</v>
      </c>
      <c r="BO182" s="50"/>
      <c r="BP182" s="104"/>
      <c r="BX182" s="53">
        <f t="shared" si="85"/>
        <v>2029</v>
      </c>
      <c r="BY182" s="97">
        <f t="shared" si="122"/>
        <v>47270</v>
      </c>
      <c r="BZ182" s="56">
        <f t="shared" si="86"/>
        <v>8.6164638725892218</v>
      </c>
      <c r="CA182" s="56">
        <f t="shared" si="87"/>
        <v>8.0623148395457278</v>
      </c>
      <c r="CB182" s="56">
        <v>8.4337573280771707</v>
      </c>
      <c r="CC182" s="56">
        <v>8.2935073902683989</v>
      </c>
      <c r="CD182" s="56">
        <v>8.4337573280771707</v>
      </c>
      <c r="CE182" s="56">
        <f t="shared" si="88"/>
        <v>8.0985824793849286</v>
      </c>
      <c r="CF182" s="1"/>
      <c r="CG182" s="98">
        <v>-0.25</v>
      </c>
      <c r="CH182" s="99">
        <v>-0.75</v>
      </c>
      <c r="CI182" s="99">
        <v>0</v>
      </c>
      <c r="CJ182" s="99">
        <v>-0.75</v>
      </c>
      <c r="CK182" s="99">
        <v>2.9999999999999929</v>
      </c>
      <c r="CL182" s="99">
        <v>-2</v>
      </c>
      <c r="CM182" s="99">
        <v>2.4059000000000026</v>
      </c>
      <c r="CN182" s="100">
        <v>4.9174899999999937</v>
      </c>
      <c r="CO182" s="13"/>
      <c r="CP182" s="101">
        <v>1.0497924687199229</v>
      </c>
      <c r="CQ182" s="102">
        <v>1.0217306304138594</v>
      </c>
      <c r="CR182" s="102">
        <v>1.014737728585178</v>
      </c>
      <c r="CS182" s="102">
        <v>0.94661333012512028</v>
      </c>
      <c r="CT182" s="102">
        <v>1.0462839136115596</v>
      </c>
      <c r="CU182" s="103">
        <v>1.0022474940441408</v>
      </c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</row>
    <row r="183" spans="1:143" ht="12.75" x14ac:dyDescent="0.2">
      <c r="A183" s="3">
        <f t="shared" si="84"/>
        <v>2029</v>
      </c>
      <c r="B183" s="43">
        <v>47300</v>
      </c>
      <c r="C183" s="43">
        <v>47330</v>
      </c>
      <c r="D183" s="44">
        <f t="shared" si="89"/>
        <v>47300</v>
      </c>
      <c r="E183" s="94">
        <v>129.46860000000001</v>
      </c>
      <c r="F183" s="46">
        <v>97.172210000000007</v>
      </c>
      <c r="G183" s="94">
        <v>132.982</v>
      </c>
      <c r="H183" s="46">
        <v>100.31570000000001</v>
      </c>
      <c r="I183" s="94">
        <v>121.9649</v>
      </c>
      <c r="J183" s="46">
        <v>91.089609999999993</v>
      </c>
      <c r="K183" s="94">
        <v>139.06880000000001</v>
      </c>
      <c r="L183" s="46">
        <v>102.5568</v>
      </c>
      <c r="M183" s="94">
        <v>136.02199999999999</v>
      </c>
      <c r="N183" s="46">
        <v>102.956</v>
      </c>
      <c r="O183" s="94">
        <f t="shared" si="91"/>
        <v>137.482</v>
      </c>
      <c r="P183" s="46">
        <f t="shared" si="92"/>
        <v>99.315700000000007</v>
      </c>
      <c r="Q183" s="94">
        <f t="shared" si="93"/>
        <v>137.982</v>
      </c>
      <c r="R183" s="46">
        <f t="shared" si="94"/>
        <v>100.31570000000001</v>
      </c>
      <c r="S183" s="94">
        <f t="shared" si="95"/>
        <v>137.232</v>
      </c>
      <c r="T183" s="46">
        <f t="shared" si="96"/>
        <v>102.81570000000001</v>
      </c>
      <c r="U183" s="94">
        <f t="shared" si="97"/>
        <v>128.80267000000003</v>
      </c>
      <c r="V183" s="95">
        <f t="shared" si="98"/>
        <v>99.516400000000004</v>
      </c>
      <c r="W183" s="96">
        <v>8.8396186468594582</v>
      </c>
      <c r="X183" s="96">
        <v>9.2499297126810838</v>
      </c>
      <c r="Y183" s="96">
        <v>8.5154781691658368</v>
      </c>
      <c r="Z183" s="96">
        <v>8.4604198328752798</v>
      </c>
      <c r="AA183" s="96">
        <v>8.0178836174203987</v>
      </c>
      <c r="AB183" s="96">
        <v>8.754859332327916</v>
      </c>
      <c r="AC183" s="96">
        <v>8.4105903754663274</v>
      </c>
      <c r="AD183" s="96">
        <v>8.2001406700375483</v>
      </c>
      <c r="AE183" s="96">
        <v>7.9382958882479331</v>
      </c>
      <c r="AF183" s="96">
        <f t="shared" si="99"/>
        <v>8.8747833202476798</v>
      </c>
      <c r="AG183" s="96">
        <f t="shared" si="100"/>
        <v>8.6414233779007681</v>
      </c>
      <c r="AH183" s="96">
        <f t="shared" si="101"/>
        <v>8.5828340761363204</v>
      </c>
      <c r="AI183" s="96">
        <f t="shared" si="102"/>
        <v>8.5783536311189224</v>
      </c>
      <c r="AJ183" s="96">
        <f t="shared" si="103"/>
        <v>8.4292891638924168</v>
      </c>
      <c r="AK183" s="127"/>
      <c r="AL183" s="13"/>
      <c r="AM183" s="13"/>
      <c r="AN183" s="13"/>
      <c r="AO183" s="13"/>
      <c r="AP183" s="13"/>
      <c r="AQ183" s="13"/>
      <c r="AR183" s="8">
        <f t="shared" si="104"/>
        <v>8.5800166637527475</v>
      </c>
      <c r="AS183" s="8">
        <f t="shared" si="105"/>
        <v>8.366123274761204</v>
      </c>
      <c r="AT183" s="8">
        <f t="shared" si="106"/>
        <v>8.9052175410157108</v>
      </c>
      <c r="AU183" s="8">
        <f t="shared" si="107"/>
        <v>8.6832176293710521</v>
      </c>
      <c r="AV183" s="8">
        <f t="shared" si="90"/>
        <v>8.6336437772251777</v>
      </c>
      <c r="AW183" s="8"/>
      <c r="AX183" s="8">
        <f t="shared" si="108"/>
        <v>8.6129557884363859</v>
      </c>
      <c r="AY183" s="8">
        <f t="shared" si="109"/>
        <v>8.5657382805340703</v>
      </c>
      <c r="AZ183" s="8">
        <f t="shared" si="110"/>
        <v>8.7594908585880429</v>
      </c>
      <c r="BA183" s="8">
        <v>8.6117110358195657</v>
      </c>
      <c r="BB183" s="8">
        <f t="shared" si="111"/>
        <v>8.2376864816276267</v>
      </c>
      <c r="BC183" s="8">
        <v>8.4685201771988563</v>
      </c>
      <c r="BD183" s="8">
        <f t="shared" si="112"/>
        <v>8.5590638200655746</v>
      </c>
      <c r="BE183" s="5"/>
      <c r="BF183" s="60">
        <f t="shared" si="113"/>
        <v>115.5811523</v>
      </c>
      <c r="BG183" s="62">
        <f t="shared" si="114"/>
        <v>118.935491</v>
      </c>
      <c r="BH183" s="62">
        <f t="shared" si="115"/>
        <v>108.68852529999999</v>
      </c>
      <c r="BI183" s="62">
        <f t="shared" si="116"/>
        <v>121.80361999999998</v>
      </c>
      <c r="BJ183" s="62">
        <f t="shared" si="117"/>
        <v>121.78549099999999</v>
      </c>
      <c r="BK183" s="62">
        <f t="shared" si="118"/>
        <v>123.36864</v>
      </c>
      <c r="BL183" s="62">
        <f t="shared" si="119"/>
        <v>116.20957390000001</v>
      </c>
      <c r="BM183" s="62">
        <f t="shared" si="120"/>
        <v>121.070491</v>
      </c>
      <c r="BN183" s="63">
        <f t="shared" si="121"/>
        <v>122.432991</v>
      </c>
      <c r="BO183" s="50"/>
      <c r="BP183" s="104"/>
      <c r="BX183" s="53">
        <f t="shared" si="85"/>
        <v>2029</v>
      </c>
      <c r="BY183" s="97">
        <f t="shared" si="122"/>
        <v>47300</v>
      </c>
      <c r="BZ183" s="56">
        <f t="shared" si="86"/>
        <v>8.7948814169830616</v>
      </c>
      <c r="CA183" s="56">
        <f t="shared" si="87"/>
        <v>8.2376864816276267</v>
      </c>
      <c r="CB183" s="56">
        <v>8.6083947092889535</v>
      </c>
      <c r="CC183" s="56">
        <v>8.4652738183255121</v>
      </c>
      <c r="CD183" s="56">
        <v>8.6083947092889535</v>
      </c>
      <c r="CE183" s="56">
        <f t="shared" si="88"/>
        <v>8.2742240901276674</v>
      </c>
      <c r="CF183" s="1"/>
      <c r="CG183" s="98">
        <v>4.5</v>
      </c>
      <c r="CH183" s="99">
        <v>-1</v>
      </c>
      <c r="CI183" s="99">
        <v>5</v>
      </c>
      <c r="CJ183" s="99">
        <v>0</v>
      </c>
      <c r="CK183" s="99">
        <v>4.25</v>
      </c>
      <c r="CL183" s="99">
        <v>2.5</v>
      </c>
      <c r="CM183" s="99">
        <v>-0.66592999999998881</v>
      </c>
      <c r="CN183" s="100">
        <v>2.3441900000000047</v>
      </c>
      <c r="CO183" s="13"/>
      <c r="CP183" s="101">
        <v>1.0489767051231047</v>
      </c>
      <c r="CQ183" s="102">
        <v>1.021394156389515</v>
      </c>
      <c r="CR183" s="102">
        <v>1.014469050671146</v>
      </c>
      <c r="CS183" s="102">
        <v>0.94769335042508351</v>
      </c>
      <c r="CT183" s="102">
        <v>1.0461227406089904</v>
      </c>
      <c r="CU183" s="103">
        <v>1.0022232432672782</v>
      </c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</row>
    <row r="184" spans="1:143" ht="12.75" x14ac:dyDescent="0.2">
      <c r="A184" s="3">
        <f t="shared" si="84"/>
        <v>2029</v>
      </c>
      <c r="B184" s="43">
        <v>47331</v>
      </c>
      <c r="C184" s="43">
        <v>47361</v>
      </c>
      <c r="D184" s="44">
        <f t="shared" si="89"/>
        <v>47331</v>
      </c>
      <c r="E184" s="94">
        <v>135.8005</v>
      </c>
      <c r="F184" s="46">
        <v>102.648</v>
      </c>
      <c r="G184" s="94">
        <v>135.40629999999999</v>
      </c>
      <c r="H184" s="46">
        <v>101.21420000000001</v>
      </c>
      <c r="I184" s="94">
        <v>128.04910000000001</v>
      </c>
      <c r="J184" s="46">
        <v>96.32978</v>
      </c>
      <c r="K184" s="94">
        <v>142.34989999999999</v>
      </c>
      <c r="L184" s="46">
        <v>103.8189</v>
      </c>
      <c r="M184" s="94">
        <v>139.50389999999999</v>
      </c>
      <c r="N184" s="46">
        <v>104.31019999999999</v>
      </c>
      <c r="O184" s="94">
        <f t="shared" si="91"/>
        <v>138.90629999999999</v>
      </c>
      <c r="P184" s="46">
        <f t="shared" si="92"/>
        <v>100.21420000000001</v>
      </c>
      <c r="Q184" s="94">
        <f t="shared" si="93"/>
        <v>139.65629999999999</v>
      </c>
      <c r="R184" s="46">
        <f t="shared" si="94"/>
        <v>101.21420000000001</v>
      </c>
      <c r="S184" s="94">
        <f t="shared" si="95"/>
        <v>139.15629999999999</v>
      </c>
      <c r="T184" s="46">
        <f t="shared" si="96"/>
        <v>103.71420000000001</v>
      </c>
      <c r="U184" s="94">
        <f t="shared" si="97"/>
        <v>130.77024</v>
      </c>
      <c r="V184" s="95">
        <f t="shared" si="98"/>
        <v>100.7551</v>
      </c>
      <c r="W184" s="96">
        <v>8.9028674339282041</v>
      </c>
      <c r="X184" s="96">
        <v>9.3816000017337142</v>
      </c>
      <c r="Y184" s="96">
        <v>8.7092799519637278</v>
      </c>
      <c r="Z184" s="96">
        <v>8.5708003581384542</v>
      </c>
      <c r="AA184" s="96">
        <v>8.1282611419271582</v>
      </c>
      <c r="AB184" s="96">
        <v>8.835203067000208</v>
      </c>
      <c r="AC184" s="96">
        <v>8.4550405879660708</v>
      </c>
      <c r="AD184" s="96">
        <v>8.3075077316969175</v>
      </c>
      <c r="AE184" s="96">
        <v>7.979573574670848</v>
      </c>
      <c r="AF184" s="96">
        <f t="shared" si="99"/>
        <v>8.9865379035087862</v>
      </c>
      <c r="AG184" s="96">
        <f t="shared" si="100"/>
        <v>8.7524284251863005</v>
      </c>
      <c r="AH184" s="96">
        <f t="shared" si="101"/>
        <v>8.6934647493361759</v>
      </c>
      <c r="AI184" s="96">
        <f t="shared" si="102"/>
        <v>8.6880908640289416</v>
      </c>
      <c r="AJ184" s="96">
        <f t="shared" si="103"/>
        <v>8.4737392593928824</v>
      </c>
      <c r="AK184" s="127"/>
      <c r="AL184" s="13"/>
      <c r="AM184" s="13"/>
      <c r="AN184" s="13"/>
      <c r="AO184" s="13"/>
      <c r="AP184" s="13"/>
      <c r="AQ184" s="13"/>
      <c r="AR184" s="8">
        <f t="shared" si="104"/>
        <v>8.6251942351520192</v>
      </c>
      <c r="AS184" s="8">
        <f t="shared" si="105"/>
        <v>8.4752472321342793</v>
      </c>
      <c r="AT184" s="8">
        <f t="shared" si="106"/>
        <v>8.9521073346004734</v>
      </c>
      <c r="AU184" s="8">
        <f t="shared" si="107"/>
        <v>8.7964773659592463</v>
      </c>
      <c r="AV184" s="8">
        <f t="shared" si="90"/>
        <v>8.712256541961505</v>
      </c>
      <c r="AW184" s="8"/>
      <c r="AX184" s="8">
        <f t="shared" si="108"/>
        <v>8.7252680852039628</v>
      </c>
      <c r="AY184" s="8">
        <f t="shared" si="109"/>
        <v>8.6108425042781018</v>
      </c>
      <c r="AZ184" s="8">
        <f t="shared" si="110"/>
        <v>8.8398623021192062</v>
      </c>
      <c r="BA184" s="8">
        <v>8.7243440523567859</v>
      </c>
      <c r="BB184" s="8">
        <f t="shared" si="111"/>
        <v>8.3507897960110249</v>
      </c>
      <c r="BC184" s="8">
        <v>8.5793013598662551</v>
      </c>
      <c r="BD184" s="8">
        <f t="shared" si="112"/>
        <v>8.669943303001963</v>
      </c>
      <c r="BE184" s="5"/>
      <c r="BF184" s="60">
        <f t="shared" si="113"/>
        <v>121.54492499999999</v>
      </c>
      <c r="BG184" s="62">
        <f t="shared" si="114"/>
        <v>120.70369699999998</v>
      </c>
      <c r="BH184" s="62">
        <f t="shared" si="115"/>
        <v>114.4097924</v>
      </c>
      <c r="BI184" s="62">
        <f t="shared" si="116"/>
        <v>124.37060899999999</v>
      </c>
      <c r="BJ184" s="62">
        <f t="shared" si="117"/>
        <v>123.12619699999999</v>
      </c>
      <c r="BK184" s="62">
        <f t="shared" si="118"/>
        <v>125.78156999999999</v>
      </c>
      <c r="BL184" s="62">
        <f t="shared" si="119"/>
        <v>117.86372979999999</v>
      </c>
      <c r="BM184" s="62">
        <f t="shared" si="120"/>
        <v>122.26869699999999</v>
      </c>
      <c r="BN184" s="63">
        <f t="shared" si="121"/>
        <v>123.91619699999998</v>
      </c>
      <c r="BO184" s="50"/>
      <c r="BP184" s="104"/>
      <c r="BX184" s="53">
        <f t="shared" si="85"/>
        <v>2029</v>
      </c>
      <c r="BY184" s="97">
        <f t="shared" si="122"/>
        <v>47331</v>
      </c>
      <c r="BZ184" s="56">
        <f t="shared" si="86"/>
        <v>8.9942864821110486</v>
      </c>
      <c r="CA184" s="56">
        <f t="shared" si="87"/>
        <v>8.3507897960110249</v>
      </c>
      <c r="CB184" s="56">
        <v>8.7210277258261737</v>
      </c>
      <c r="CC184" s="56">
        <v>8.5760552031450352</v>
      </c>
      <c r="CD184" s="56">
        <v>8.7210277258261737</v>
      </c>
      <c r="CE184" s="56">
        <f t="shared" si="88"/>
        <v>8.3875015167561155</v>
      </c>
      <c r="CF184" s="1"/>
      <c r="CG184" s="98">
        <v>3.5</v>
      </c>
      <c r="CH184" s="99">
        <v>-1</v>
      </c>
      <c r="CI184" s="99">
        <v>4.25</v>
      </c>
      <c r="CJ184" s="99">
        <v>0</v>
      </c>
      <c r="CK184" s="99">
        <v>3.75</v>
      </c>
      <c r="CL184" s="99">
        <v>2.5</v>
      </c>
      <c r="CM184" s="99">
        <v>-5.0302599999999984</v>
      </c>
      <c r="CN184" s="100">
        <v>-1.8928999999999974</v>
      </c>
      <c r="CO184" s="13"/>
      <c r="CP184" s="101">
        <v>1.0485062687261832</v>
      </c>
      <c r="CQ184" s="102">
        <v>1.021191494313058</v>
      </c>
      <c r="CR184" s="102">
        <v>1.0143118945806788</v>
      </c>
      <c r="CS184" s="102">
        <v>0.94836664048637176</v>
      </c>
      <c r="CT184" s="102">
        <v>1.0458119504216561</v>
      </c>
      <c r="CU184" s="103">
        <v>1.0022115412968478</v>
      </c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</row>
    <row r="185" spans="1:143" ht="12.75" x14ac:dyDescent="0.2">
      <c r="A185" s="3">
        <f t="shared" si="84"/>
        <v>2029</v>
      </c>
      <c r="B185" s="43">
        <v>47362</v>
      </c>
      <c r="C185" s="43">
        <v>47391</v>
      </c>
      <c r="D185" s="44">
        <f t="shared" si="89"/>
        <v>47362</v>
      </c>
      <c r="E185" s="94">
        <v>118.59739999999999</v>
      </c>
      <c r="F185" s="46">
        <v>100.2186</v>
      </c>
      <c r="G185" s="94">
        <v>114.265</v>
      </c>
      <c r="H185" s="46">
        <v>97.441820000000007</v>
      </c>
      <c r="I185" s="94">
        <v>112.2611</v>
      </c>
      <c r="J185" s="46">
        <v>94.080569999999994</v>
      </c>
      <c r="K185" s="94">
        <v>125.3942</v>
      </c>
      <c r="L185" s="46">
        <v>102.4676</v>
      </c>
      <c r="M185" s="94">
        <v>120.32899999999999</v>
      </c>
      <c r="N185" s="46">
        <v>101.1296</v>
      </c>
      <c r="O185" s="94">
        <f t="shared" si="91"/>
        <v>116.265</v>
      </c>
      <c r="P185" s="46">
        <f t="shared" si="92"/>
        <v>94.941820000000007</v>
      </c>
      <c r="Q185" s="94">
        <f t="shared" si="93"/>
        <v>115.265</v>
      </c>
      <c r="R185" s="46">
        <f t="shared" si="94"/>
        <v>94.441820000000007</v>
      </c>
      <c r="S185" s="94">
        <f t="shared" si="95"/>
        <v>117.515</v>
      </c>
      <c r="T185" s="46">
        <f t="shared" si="96"/>
        <v>99.691820000000007</v>
      </c>
      <c r="U185" s="94">
        <f t="shared" si="97"/>
        <v>113.08709999999999</v>
      </c>
      <c r="V185" s="95">
        <f t="shared" si="98"/>
        <v>97.149509999999992</v>
      </c>
      <c r="W185" s="96">
        <v>8.8163827792294747</v>
      </c>
      <c r="X185" s="96">
        <v>9.2872271362902801</v>
      </c>
      <c r="Y185" s="96">
        <v>8.7051356243044999</v>
      </c>
      <c r="Z185" s="96">
        <v>8.5673815395360133</v>
      </c>
      <c r="AA185" s="96">
        <v>8.1248450623821604</v>
      </c>
      <c r="AB185" s="96">
        <v>8.9109770941603799</v>
      </c>
      <c r="AC185" s="96">
        <v>8.7405117012994218</v>
      </c>
      <c r="AD185" s="96">
        <v>8.3643944362636375</v>
      </c>
      <c r="AE185" s="96">
        <v>8.0392661558380976</v>
      </c>
      <c r="AF185" s="96">
        <f t="shared" si="99"/>
        <v>8.9829918535728996</v>
      </c>
      <c r="AG185" s="96">
        <f t="shared" si="100"/>
        <v>8.7488838242503828</v>
      </c>
      <c r="AH185" s="96">
        <f t="shared" si="101"/>
        <v>8.690045171513308</v>
      </c>
      <c r="AI185" s="96">
        <f t="shared" si="102"/>
        <v>8.7447245071296766</v>
      </c>
      <c r="AJ185" s="96">
        <f t="shared" si="103"/>
        <v>8.759210382844218</v>
      </c>
      <c r="AK185" s="127"/>
      <c r="AL185" s="13"/>
      <c r="AM185" s="13"/>
      <c r="AN185" s="13"/>
      <c r="AO185" s="13"/>
      <c r="AP185" s="13"/>
      <c r="AQ185" s="13"/>
      <c r="AR185" s="8">
        <f t="shared" si="104"/>
        <v>8.9153366412231136</v>
      </c>
      <c r="AS185" s="8">
        <f t="shared" si="105"/>
        <v>8.5330647995361701</v>
      </c>
      <c r="AT185" s="8">
        <f t="shared" si="106"/>
        <v>9.2532460879571676</v>
      </c>
      <c r="AU185" s="8">
        <f t="shared" si="107"/>
        <v>8.8564862092210461</v>
      </c>
      <c r="AV185" s="8">
        <f t="shared" si="90"/>
        <v>8.8895334344843739</v>
      </c>
      <c r="AW185" s="8"/>
      <c r="AX185" s="8">
        <f t="shared" si="108"/>
        <v>8.7217894337973263</v>
      </c>
      <c r="AY185" s="8">
        <f t="shared" si="109"/>
        <v>8.9005138521556777</v>
      </c>
      <c r="AZ185" s="8">
        <f t="shared" si="110"/>
        <v>8.9156624621425493</v>
      </c>
      <c r="BA185" s="8">
        <v>8.7208556194084714</v>
      </c>
      <c r="BB185" s="8">
        <f t="shared" si="111"/>
        <v>8.347289355858349</v>
      </c>
      <c r="BC185" s="8">
        <v>8.5758702813108627</v>
      </c>
      <c r="BD185" s="8">
        <f t="shared" si="112"/>
        <v>8.6665090301717864</v>
      </c>
      <c r="BE185" s="5"/>
      <c r="BF185" s="60">
        <f t="shared" si="113"/>
        <v>110.69451599999999</v>
      </c>
      <c r="BG185" s="62">
        <f t="shared" si="114"/>
        <v>107.03103259999999</v>
      </c>
      <c r="BH185" s="62">
        <f t="shared" si="115"/>
        <v>104.44347209999999</v>
      </c>
      <c r="BI185" s="62">
        <f t="shared" si="116"/>
        <v>112.07325799999998</v>
      </c>
      <c r="BJ185" s="62">
        <f t="shared" si="117"/>
        <v>106.3110326</v>
      </c>
      <c r="BK185" s="62">
        <f t="shared" si="118"/>
        <v>115.53576200000001</v>
      </c>
      <c r="BL185" s="62">
        <f t="shared" si="119"/>
        <v>106.23393629999998</v>
      </c>
      <c r="BM185" s="62">
        <f t="shared" si="120"/>
        <v>107.0960326</v>
      </c>
      <c r="BN185" s="63">
        <f t="shared" si="121"/>
        <v>109.8510326</v>
      </c>
      <c r="BO185" s="50"/>
      <c r="BP185" s="104"/>
      <c r="BX185" s="53">
        <f t="shared" si="85"/>
        <v>2029</v>
      </c>
      <c r="BY185" s="97">
        <f t="shared" si="122"/>
        <v>47362</v>
      </c>
      <c r="BZ185" s="56">
        <f t="shared" si="86"/>
        <v>8.990022331828893</v>
      </c>
      <c r="CA185" s="56">
        <f t="shared" si="87"/>
        <v>8.347289355858349</v>
      </c>
      <c r="CB185" s="56">
        <v>8.717539292877861</v>
      </c>
      <c r="CC185" s="56">
        <v>8.5726241183286529</v>
      </c>
      <c r="CD185" s="56">
        <v>8.717539292877861</v>
      </c>
      <c r="CE185" s="56">
        <f t="shared" si="88"/>
        <v>8.3839956879948279</v>
      </c>
      <c r="CF185" s="1"/>
      <c r="CG185" s="98">
        <v>2</v>
      </c>
      <c r="CH185" s="99">
        <v>-2.5</v>
      </c>
      <c r="CI185" s="99">
        <v>1</v>
      </c>
      <c r="CJ185" s="99">
        <v>-3</v>
      </c>
      <c r="CK185" s="99">
        <v>3.25</v>
      </c>
      <c r="CL185" s="99">
        <v>2.25</v>
      </c>
      <c r="CM185" s="99">
        <v>-5.5103000000000009</v>
      </c>
      <c r="CN185" s="100">
        <v>-3.0690900000000028</v>
      </c>
      <c r="CO185" s="13"/>
      <c r="CP185" s="101">
        <v>1.0485107745136555</v>
      </c>
      <c r="CQ185" s="102">
        <v>1.021185269253714</v>
      </c>
      <c r="CR185" s="102">
        <v>1.0143175171330046</v>
      </c>
      <c r="CS185" s="102">
        <v>0.94834635587178251</v>
      </c>
      <c r="CT185" s="102">
        <v>1.0454701262313895</v>
      </c>
      <c r="CU185" s="103">
        <v>1.0021393119972617</v>
      </c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</row>
    <row r="186" spans="1:143" ht="12.75" x14ac:dyDescent="0.2">
      <c r="A186" s="3">
        <f t="shared" si="84"/>
        <v>2029</v>
      </c>
      <c r="B186" s="43">
        <v>47392</v>
      </c>
      <c r="C186" s="43">
        <v>47422</v>
      </c>
      <c r="D186" s="44">
        <f t="shared" si="89"/>
        <v>47392</v>
      </c>
      <c r="E186" s="94">
        <v>110.7636</v>
      </c>
      <c r="F186" s="46">
        <v>99.03519</v>
      </c>
      <c r="G186" s="94">
        <v>99.942499999999995</v>
      </c>
      <c r="H186" s="46">
        <v>94.854759999999999</v>
      </c>
      <c r="I186" s="94">
        <v>106.26909999999999</v>
      </c>
      <c r="J186" s="46">
        <v>92.882779999999997</v>
      </c>
      <c r="K186" s="94">
        <v>114.252</v>
      </c>
      <c r="L186" s="46">
        <v>101.3849</v>
      </c>
      <c r="M186" s="94">
        <v>108.5562</v>
      </c>
      <c r="N186" s="46">
        <v>99.263059999999996</v>
      </c>
      <c r="O186" s="94">
        <f t="shared" si="91"/>
        <v>100.1925</v>
      </c>
      <c r="P186" s="46">
        <f t="shared" si="92"/>
        <v>93.854759999999999</v>
      </c>
      <c r="Q186" s="94">
        <f t="shared" si="93"/>
        <v>99.442499999999995</v>
      </c>
      <c r="R186" s="46">
        <f t="shared" si="94"/>
        <v>93.854759999999999</v>
      </c>
      <c r="S186" s="94">
        <f t="shared" si="95"/>
        <v>102.9425</v>
      </c>
      <c r="T186" s="46">
        <f t="shared" si="96"/>
        <v>95.854759999999999</v>
      </c>
      <c r="U186" s="94">
        <f t="shared" si="97"/>
        <v>106.87585</v>
      </c>
      <c r="V186" s="95">
        <f t="shared" si="98"/>
        <v>96.493549999999999</v>
      </c>
      <c r="W186" s="96">
        <v>8.8674605864602114</v>
      </c>
      <c r="X186" s="96">
        <v>9.4188111534828494</v>
      </c>
      <c r="Y186" s="96">
        <v>8.7691494185010903</v>
      </c>
      <c r="Z186" s="96">
        <v>8.7420721416736029</v>
      </c>
      <c r="AA186" s="96">
        <v>8.29953341102477</v>
      </c>
      <c r="AB186" s="96">
        <v>9.3231153332565366</v>
      </c>
      <c r="AC186" s="96">
        <v>9.1577086957613059</v>
      </c>
      <c r="AD186" s="96">
        <v>8.7905300746164308</v>
      </c>
      <c r="AE186" s="96">
        <v>8.45128849053199</v>
      </c>
      <c r="AF186" s="96">
        <f t="shared" si="99"/>
        <v>9.1593051364571636</v>
      </c>
      <c r="AG186" s="96">
        <f t="shared" si="100"/>
        <v>8.9244479622198671</v>
      </c>
      <c r="AH186" s="96">
        <f t="shared" si="101"/>
        <v>8.8649857158763474</v>
      </c>
      <c r="AI186" s="96">
        <f t="shared" si="102"/>
        <v>9.173605062481716</v>
      </c>
      <c r="AJ186" s="96">
        <f t="shared" si="103"/>
        <v>9.1764073100891181</v>
      </c>
      <c r="AK186" s="127"/>
      <c r="AL186" s="13"/>
      <c r="AM186" s="13"/>
      <c r="AN186" s="13"/>
      <c r="AO186" s="13"/>
      <c r="AP186" s="13"/>
      <c r="AQ186" s="13"/>
      <c r="AR186" s="8">
        <f t="shared" si="104"/>
        <v>9.3393604184991421</v>
      </c>
      <c r="AS186" s="8">
        <f t="shared" si="105"/>
        <v>8.9661734877695203</v>
      </c>
      <c r="AT186" s="8">
        <f t="shared" si="106"/>
        <v>9.6933402934598689</v>
      </c>
      <c r="AU186" s="8">
        <f t="shared" si="107"/>
        <v>9.3060096422437457</v>
      </c>
      <c r="AV186" s="8">
        <f t="shared" si="90"/>
        <v>9.3262209604930693</v>
      </c>
      <c r="AW186" s="8"/>
      <c r="AX186" s="8">
        <f t="shared" si="108"/>
        <v>8.8995372992201904</v>
      </c>
      <c r="AY186" s="8">
        <f t="shared" si="109"/>
        <v>9.3238492092960978</v>
      </c>
      <c r="AZ186" s="8">
        <f t="shared" si="110"/>
        <v>9.3279428390214374</v>
      </c>
      <c r="BA186" s="8">
        <v>8.8991112063269675</v>
      </c>
      <c r="BB186" s="8">
        <f t="shared" si="111"/>
        <v>8.5262916600315322</v>
      </c>
      <c r="BC186" s="8">
        <v>8.7511951136114945</v>
      </c>
      <c r="BD186" s="8">
        <f t="shared" si="112"/>
        <v>8.8419892934943274</v>
      </c>
      <c r="BE186" s="5"/>
      <c r="BF186" s="60">
        <f t="shared" si="113"/>
        <v>105.72038369999999</v>
      </c>
      <c r="BG186" s="62">
        <f t="shared" si="114"/>
        <v>97.754771799999986</v>
      </c>
      <c r="BH186" s="62">
        <f t="shared" si="115"/>
        <v>100.51298239999998</v>
      </c>
      <c r="BI186" s="62">
        <f t="shared" si="116"/>
        <v>104.56014979999999</v>
      </c>
      <c r="BJ186" s="62">
        <f t="shared" si="117"/>
        <v>97.039771799999997</v>
      </c>
      <c r="BK186" s="62">
        <f t="shared" si="118"/>
        <v>108.71914699999999</v>
      </c>
      <c r="BL186" s="62">
        <f t="shared" si="119"/>
        <v>102.411461</v>
      </c>
      <c r="BM186" s="62">
        <f t="shared" si="120"/>
        <v>97.467271799999992</v>
      </c>
      <c r="BN186" s="63">
        <f t="shared" si="121"/>
        <v>99.894771800000001</v>
      </c>
      <c r="BO186" s="50"/>
      <c r="BP186" s="104"/>
      <c r="BX186" s="53">
        <f t="shared" si="85"/>
        <v>2029</v>
      </c>
      <c r="BY186" s="97">
        <f t="shared" si="122"/>
        <v>47392</v>
      </c>
      <c r="BZ186" s="56">
        <f t="shared" si="86"/>
        <v>9.0558869209806474</v>
      </c>
      <c r="CA186" s="56">
        <f t="shared" si="87"/>
        <v>8.5262916600315322</v>
      </c>
      <c r="CB186" s="56">
        <v>8.8957948797963571</v>
      </c>
      <c r="CC186" s="56">
        <v>8.7479492705598556</v>
      </c>
      <c r="CD186" s="56">
        <v>8.8957948797963571</v>
      </c>
      <c r="CE186" s="56">
        <f t="shared" si="88"/>
        <v>8.5632735499022683</v>
      </c>
      <c r="CF186" s="1"/>
      <c r="CG186" s="98">
        <v>0.25</v>
      </c>
      <c r="CH186" s="99">
        <v>-1</v>
      </c>
      <c r="CI186" s="99">
        <v>-0.5</v>
      </c>
      <c r="CJ186" s="99">
        <v>-1</v>
      </c>
      <c r="CK186" s="99">
        <v>3</v>
      </c>
      <c r="CL186" s="99">
        <v>1</v>
      </c>
      <c r="CM186" s="99">
        <v>-3.8877499999999969</v>
      </c>
      <c r="CN186" s="100">
        <v>-2.5416399999999939</v>
      </c>
      <c r="CO186" s="13"/>
      <c r="CP186" s="101">
        <v>1.0477270134610996</v>
      </c>
      <c r="CQ186" s="102">
        <v>1.0208618526123658</v>
      </c>
      <c r="CR186" s="102">
        <v>1.0140600045630845</v>
      </c>
      <c r="CS186" s="102">
        <v>0.94937827971708866</v>
      </c>
      <c r="CT186" s="102">
        <v>1.0435781442772665</v>
      </c>
      <c r="CU186" s="103">
        <v>1.0020418441936756</v>
      </c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</row>
    <row r="187" spans="1:143" ht="12.75" x14ac:dyDescent="0.2">
      <c r="A187" s="3">
        <f t="shared" si="84"/>
        <v>2029</v>
      </c>
      <c r="B187" s="43">
        <v>47423</v>
      </c>
      <c r="C187" s="43">
        <v>47452</v>
      </c>
      <c r="D187" s="44">
        <f t="shared" si="89"/>
        <v>47423</v>
      </c>
      <c r="E187" s="94">
        <v>122.99079999999999</v>
      </c>
      <c r="F187" s="46">
        <v>106.6172</v>
      </c>
      <c r="G187" s="94">
        <v>100.0967</v>
      </c>
      <c r="H187" s="46">
        <v>97.180059999999997</v>
      </c>
      <c r="I187" s="94">
        <v>117.16800000000001</v>
      </c>
      <c r="J187" s="46">
        <v>100.926</v>
      </c>
      <c r="K187" s="94">
        <v>117.6758</v>
      </c>
      <c r="L187" s="46">
        <v>105.9688</v>
      </c>
      <c r="M187" s="94">
        <v>111.7381</v>
      </c>
      <c r="N187" s="46">
        <v>102.5317</v>
      </c>
      <c r="O187" s="94">
        <f t="shared" si="91"/>
        <v>99.346699999999998</v>
      </c>
      <c r="P187" s="46">
        <f t="shared" si="92"/>
        <v>96.180059999999997</v>
      </c>
      <c r="Q187" s="94">
        <f t="shared" si="93"/>
        <v>99.596699999999998</v>
      </c>
      <c r="R187" s="46">
        <f t="shared" si="94"/>
        <v>96.680059999999997</v>
      </c>
      <c r="S187" s="94">
        <f t="shared" si="95"/>
        <v>102.8467</v>
      </c>
      <c r="T187" s="46">
        <f t="shared" si="96"/>
        <v>97.680059999999997</v>
      </c>
      <c r="U187" s="94">
        <f t="shared" si="97"/>
        <v>119.16076999999999</v>
      </c>
      <c r="V187" s="95">
        <f t="shared" si="98"/>
        <v>103.31921</v>
      </c>
      <c r="W187" s="96">
        <v>9.2043806670949628</v>
      </c>
      <c r="X187" s="96">
        <v>9.6566984239741736</v>
      </c>
      <c r="Y187" s="96">
        <v>9.1697836183543071</v>
      </c>
      <c r="Z187" s="96">
        <v>9.2670173299457854</v>
      </c>
      <c r="AA187" s="96">
        <v>9.0675631036592694</v>
      </c>
      <c r="AB187" s="96">
        <v>9.6431802481232474</v>
      </c>
      <c r="AC187" s="96">
        <v>9.5523515530707339</v>
      </c>
      <c r="AD187" s="96">
        <v>9.5151497314420865</v>
      </c>
      <c r="AE187" s="96">
        <v>8.8333857099987814</v>
      </c>
      <c r="AF187" s="96">
        <f t="shared" si="99"/>
        <v>9.6832533684274562</v>
      </c>
      <c r="AG187" s="96">
        <f t="shared" si="100"/>
        <v>9.4488946525408011</v>
      </c>
      <c r="AH187" s="96">
        <f t="shared" si="101"/>
        <v>9.3898063380034227</v>
      </c>
      <c r="AI187" s="96">
        <f t="shared" si="102"/>
        <v>9.9240281687423622</v>
      </c>
      <c r="AJ187" s="96">
        <f t="shared" si="103"/>
        <v>9.5710503672504146</v>
      </c>
      <c r="AK187" s="127"/>
      <c r="AL187" s="13"/>
      <c r="AM187" s="13"/>
      <c r="AN187" s="13"/>
      <c r="AO187" s="13"/>
      <c r="AP187" s="13"/>
      <c r="AQ187" s="13"/>
      <c r="AR187" s="8">
        <f t="shared" si="104"/>
        <v>9.7404609950917109</v>
      </c>
      <c r="AS187" s="8">
        <f t="shared" si="105"/>
        <v>9.7026504232565163</v>
      </c>
      <c r="AT187" s="8">
        <f t="shared" si="106"/>
        <v>10.109642512915997</v>
      </c>
      <c r="AU187" s="8">
        <f t="shared" si="107"/>
        <v>10.070398926911666</v>
      </c>
      <c r="AV187" s="8">
        <f t="shared" si="90"/>
        <v>9.9057882145439731</v>
      </c>
      <c r="AW187" s="8"/>
      <c r="AX187" s="8">
        <f t="shared" si="108"/>
        <v>9.4336695624193982</v>
      </c>
      <c r="AY187" s="8">
        <f t="shared" si="109"/>
        <v>9.7242985825172337</v>
      </c>
      <c r="AZ187" s="8">
        <f t="shared" si="110"/>
        <v>9.6481181375240599</v>
      </c>
      <c r="BA187" s="8">
        <v>9.4347695425101747</v>
      </c>
      <c r="BB187" s="8">
        <f t="shared" si="111"/>
        <v>9.3132879635815868</v>
      </c>
      <c r="BC187" s="8">
        <v>9.2780465272768442</v>
      </c>
      <c r="BD187" s="8">
        <f t="shared" si="112"/>
        <v>9.3693074133056609</v>
      </c>
      <c r="BE187" s="5"/>
      <c r="BF187" s="60">
        <f t="shared" si="113"/>
        <v>115.950152</v>
      </c>
      <c r="BG187" s="62">
        <f t="shared" si="114"/>
        <v>98.842544799999999</v>
      </c>
      <c r="BH187" s="62">
        <f t="shared" si="115"/>
        <v>110.18394000000001</v>
      </c>
      <c r="BI187" s="62">
        <f t="shared" si="116"/>
        <v>107.779348</v>
      </c>
      <c r="BJ187" s="62">
        <f t="shared" si="117"/>
        <v>98.342544799999985</v>
      </c>
      <c r="BK187" s="62">
        <f t="shared" si="118"/>
        <v>112.64178999999999</v>
      </c>
      <c r="BL187" s="62">
        <f t="shared" si="119"/>
        <v>112.34889919999999</v>
      </c>
      <c r="BM187" s="62">
        <f t="shared" si="120"/>
        <v>97.985044799999997</v>
      </c>
      <c r="BN187" s="63">
        <f t="shared" si="121"/>
        <v>100.62504479999998</v>
      </c>
      <c r="BO187" s="50"/>
      <c r="BP187" s="104"/>
      <c r="BX187" s="53">
        <f t="shared" si="85"/>
        <v>2029</v>
      </c>
      <c r="BY187" s="97">
        <f t="shared" si="122"/>
        <v>47423</v>
      </c>
      <c r="BZ187" s="56">
        <f t="shared" si="86"/>
        <v>9.4681044329193416</v>
      </c>
      <c r="CA187" s="56">
        <f t="shared" si="87"/>
        <v>9.3132879635815868</v>
      </c>
      <c r="CB187" s="56">
        <v>9.4314532159795625</v>
      </c>
      <c r="CC187" s="56">
        <v>9.2748016456171047</v>
      </c>
      <c r="CD187" s="56">
        <v>9.4314532159795625</v>
      </c>
      <c r="CE187" s="56">
        <f t="shared" si="88"/>
        <v>9.3514813625403015</v>
      </c>
      <c r="CF187" s="1"/>
      <c r="CG187" s="98">
        <v>-0.75</v>
      </c>
      <c r="CH187" s="99">
        <v>-1</v>
      </c>
      <c r="CI187" s="99">
        <v>-0.5</v>
      </c>
      <c r="CJ187" s="99">
        <v>-0.5</v>
      </c>
      <c r="CK187" s="99">
        <v>2.7500000000000071</v>
      </c>
      <c r="CL187" s="99">
        <v>0.5</v>
      </c>
      <c r="CM187" s="99">
        <v>-3.8300300000000078</v>
      </c>
      <c r="CN187" s="100">
        <v>-3.2979899999999915</v>
      </c>
      <c r="CO187" s="13"/>
      <c r="CP187" s="101">
        <v>1.0449158584323168</v>
      </c>
      <c r="CQ187" s="102">
        <v>1.0196263065147499</v>
      </c>
      <c r="CR187" s="102">
        <v>1.0132501109780869</v>
      </c>
      <c r="CS187" s="102">
        <v>0.97847697709143244</v>
      </c>
      <c r="CT187" s="102">
        <v>1.0429713087907768</v>
      </c>
      <c r="CU187" s="103">
        <v>1.0019575090045414</v>
      </c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</row>
    <row r="188" spans="1:143" ht="12.75" x14ac:dyDescent="0.2">
      <c r="A188" s="3">
        <f t="shared" si="84"/>
        <v>2029</v>
      </c>
      <c r="B188" s="43">
        <v>47453</v>
      </c>
      <c r="C188" s="43">
        <v>47483</v>
      </c>
      <c r="D188" s="44">
        <f t="shared" si="89"/>
        <v>47453</v>
      </c>
      <c r="E188" s="94">
        <v>126.667</v>
      </c>
      <c r="F188" s="46">
        <v>109.6896</v>
      </c>
      <c r="G188" s="94">
        <v>102.7505</v>
      </c>
      <c r="H188" s="46">
        <v>99.671679999999995</v>
      </c>
      <c r="I188" s="94">
        <v>121.1468</v>
      </c>
      <c r="J188" s="46">
        <v>103.9418</v>
      </c>
      <c r="K188" s="94">
        <v>117.6027</v>
      </c>
      <c r="L188" s="46">
        <v>106.5382</v>
      </c>
      <c r="M188" s="94">
        <v>112.6444</v>
      </c>
      <c r="N188" s="46">
        <v>105.2645</v>
      </c>
      <c r="O188" s="94">
        <f t="shared" si="91"/>
        <v>102.2505</v>
      </c>
      <c r="P188" s="46">
        <f t="shared" si="92"/>
        <v>99.171679999999995</v>
      </c>
      <c r="Q188" s="94">
        <f t="shared" si="93"/>
        <v>102.2505</v>
      </c>
      <c r="R188" s="46">
        <f t="shared" si="94"/>
        <v>99.171679999999995</v>
      </c>
      <c r="S188" s="94">
        <f t="shared" si="95"/>
        <v>105.25049999999999</v>
      </c>
      <c r="T188" s="46">
        <f t="shared" si="96"/>
        <v>100.42167999999999</v>
      </c>
      <c r="U188" s="94">
        <f t="shared" si="97"/>
        <v>122.23040999999999</v>
      </c>
      <c r="V188" s="95">
        <f t="shared" si="98"/>
        <v>106.52733000000001</v>
      </c>
      <c r="W188" s="96">
        <v>9.5274714232889632</v>
      </c>
      <c r="X188" s="96">
        <v>9.9184161584415271</v>
      </c>
      <c r="Y188" s="96">
        <v>9.476352014199227</v>
      </c>
      <c r="Z188" s="96">
        <v>9.4932374617889383</v>
      </c>
      <c r="AA188" s="96">
        <v>9.2969004472878289</v>
      </c>
      <c r="AB188" s="96">
        <v>9.7020373076928959</v>
      </c>
      <c r="AC188" s="96">
        <v>9.6035455687597846</v>
      </c>
      <c r="AD188" s="96">
        <v>9.5740596791084709</v>
      </c>
      <c r="AE188" s="96">
        <v>8.8844194268617631</v>
      </c>
      <c r="AF188" s="96">
        <f t="shared" si="99"/>
        <v>9.9176993883770521</v>
      </c>
      <c r="AG188" s="96">
        <f t="shared" si="100"/>
        <v>9.6792278272718946</v>
      </c>
      <c r="AH188" s="96">
        <f t="shared" si="101"/>
        <v>9.6175219084286887</v>
      </c>
      <c r="AI188" s="96">
        <f t="shared" si="102"/>
        <v>9.997271436599366</v>
      </c>
      <c r="AJ188" s="96">
        <f t="shared" si="103"/>
        <v>9.6222443036254219</v>
      </c>
      <c r="AK188" s="127"/>
      <c r="AL188" s="13"/>
      <c r="AM188" s="13"/>
      <c r="AN188" s="13"/>
      <c r="AO188" s="13"/>
      <c r="AP188" s="13"/>
      <c r="AQ188" s="13"/>
      <c r="AR188" s="8">
        <f t="shared" si="104"/>
        <v>9.7924927215771778</v>
      </c>
      <c r="AS188" s="8">
        <f t="shared" si="105"/>
        <v>9.7625243409985476</v>
      </c>
      <c r="AT188" s="8">
        <f t="shared" si="106"/>
        <v>10.163646232885807</v>
      </c>
      <c r="AU188" s="8">
        <f t="shared" si="107"/>
        <v>10.132542055837806</v>
      </c>
      <c r="AV188" s="8">
        <f t="shared" si="90"/>
        <v>9.9628013378248355</v>
      </c>
      <c r="AW188" s="8"/>
      <c r="AX188" s="8">
        <f t="shared" si="108"/>
        <v>9.6638487767490204</v>
      </c>
      <c r="AY188" s="8">
        <f t="shared" si="109"/>
        <v>9.7762458333432605</v>
      </c>
      <c r="AZ188" s="8">
        <f t="shared" si="110"/>
        <v>9.7069954956516966</v>
      </c>
      <c r="BA188" s="8">
        <v>9.6656065075590245</v>
      </c>
      <c r="BB188" s="8">
        <f t="shared" si="111"/>
        <v>9.5482888280436828</v>
      </c>
      <c r="BC188" s="8">
        <v>9.5050882311897844</v>
      </c>
      <c r="BD188" s="8">
        <f t="shared" si="112"/>
        <v>9.5965501374072701</v>
      </c>
      <c r="BE188" s="5"/>
      <c r="BF188" s="60">
        <f t="shared" si="113"/>
        <v>119.36671799999999</v>
      </c>
      <c r="BG188" s="62">
        <f t="shared" si="114"/>
        <v>101.42660739999999</v>
      </c>
      <c r="BH188" s="62">
        <f t="shared" si="115"/>
        <v>113.74865</v>
      </c>
      <c r="BI188" s="62">
        <f t="shared" si="116"/>
        <v>109.47104299999999</v>
      </c>
      <c r="BJ188" s="62">
        <f t="shared" si="117"/>
        <v>100.92660739999999</v>
      </c>
      <c r="BK188" s="62">
        <f t="shared" si="118"/>
        <v>112.84496499999999</v>
      </c>
      <c r="BL188" s="62">
        <f t="shared" si="119"/>
        <v>115.47808559999999</v>
      </c>
      <c r="BM188" s="62">
        <f t="shared" si="120"/>
        <v>100.92660739999999</v>
      </c>
      <c r="BN188" s="63">
        <f t="shared" si="121"/>
        <v>103.1741074</v>
      </c>
      <c r="BO188" s="50"/>
      <c r="BP188" s="104"/>
      <c r="BX188" s="53">
        <f t="shared" si="85"/>
        <v>2029</v>
      </c>
      <c r="BY188" s="97">
        <f t="shared" si="122"/>
        <v>47453</v>
      </c>
      <c r="BZ188" s="56">
        <f t="shared" si="86"/>
        <v>9.7835364689774966</v>
      </c>
      <c r="CA188" s="56">
        <f t="shared" si="87"/>
        <v>9.5482888280436828</v>
      </c>
      <c r="CB188" s="56">
        <v>9.6622901810284141</v>
      </c>
      <c r="CC188" s="56">
        <v>9.5018437638329196</v>
      </c>
      <c r="CD188" s="56">
        <v>9.6622901810284141</v>
      </c>
      <c r="CE188" s="56">
        <f t="shared" si="88"/>
        <v>9.5868439894169022</v>
      </c>
      <c r="CF188" s="1"/>
      <c r="CG188" s="98">
        <v>-0.5</v>
      </c>
      <c r="CH188" s="99">
        <v>-0.5</v>
      </c>
      <c r="CI188" s="99">
        <v>-0.5</v>
      </c>
      <c r="CJ188" s="99">
        <v>-0.5</v>
      </c>
      <c r="CK188" s="99">
        <v>2.4999999999999929</v>
      </c>
      <c r="CL188" s="99">
        <v>0.75</v>
      </c>
      <c r="CM188" s="99">
        <v>-4.4365900000000096</v>
      </c>
      <c r="CN188" s="100">
        <v>-3.1622699999999924</v>
      </c>
      <c r="CO188" s="13"/>
      <c r="CP188" s="101">
        <v>1.0447120308847859</v>
      </c>
      <c r="CQ188" s="102">
        <v>1.0195918796123644</v>
      </c>
      <c r="CR188" s="102">
        <v>1.013091892743651</v>
      </c>
      <c r="CS188" s="102">
        <v>0.97931822359954834</v>
      </c>
      <c r="CT188" s="102">
        <v>1.044204002447821</v>
      </c>
      <c r="CU188" s="103">
        <v>1.0019470657718816</v>
      </c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</row>
    <row r="189" spans="1:143" ht="12.75" x14ac:dyDescent="0.2">
      <c r="A189" s="3">
        <f t="shared" si="84"/>
        <v>2030</v>
      </c>
      <c r="B189" s="43">
        <v>47484</v>
      </c>
      <c r="C189" s="43">
        <v>47514</v>
      </c>
      <c r="D189" s="44">
        <f t="shared" si="89"/>
        <v>47484</v>
      </c>
      <c r="E189" s="94">
        <v>120.6891</v>
      </c>
      <c r="F189" s="46">
        <v>107.33159999999999</v>
      </c>
      <c r="G189" s="94">
        <v>105.3052</v>
      </c>
      <c r="H189" s="46">
        <v>101.8108</v>
      </c>
      <c r="I189" s="94">
        <v>117.4064</v>
      </c>
      <c r="J189" s="46">
        <v>101.8412</v>
      </c>
      <c r="K189" s="94">
        <v>117.2362</v>
      </c>
      <c r="L189" s="46">
        <v>106.836</v>
      </c>
      <c r="M189" s="94">
        <v>113.7753</v>
      </c>
      <c r="N189" s="46">
        <v>106.5808</v>
      </c>
      <c r="O189" s="94">
        <f t="shared" si="91"/>
        <v>104.8052</v>
      </c>
      <c r="P189" s="46">
        <f t="shared" si="92"/>
        <v>101.3108</v>
      </c>
      <c r="Q189" s="94">
        <f t="shared" si="93"/>
        <v>104.8052</v>
      </c>
      <c r="R189" s="46">
        <f t="shared" si="94"/>
        <v>101.3108</v>
      </c>
      <c r="S189" s="94">
        <f t="shared" si="95"/>
        <v>107.0552</v>
      </c>
      <c r="T189" s="46">
        <f t="shared" si="96"/>
        <v>100.3108</v>
      </c>
      <c r="U189" s="94">
        <f t="shared" si="97"/>
        <v>113.80385</v>
      </c>
      <c r="V189" s="95">
        <f t="shared" si="98"/>
        <v>102.69066000000001</v>
      </c>
      <c r="W189" s="96">
        <v>9.6104783628428248</v>
      </c>
      <c r="X189" s="96">
        <v>9.9647263047736239</v>
      </c>
      <c r="Y189" s="96">
        <v>9.5221089627739772</v>
      </c>
      <c r="Z189" s="96">
        <v>9.5413276307653234</v>
      </c>
      <c r="AA189" s="96">
        <v>9.3278903353278473</v>
      </c>
      <c r="AB189" s="96">
        <v>9.4347674314734551</v>
      </c>
      <c r="AC189" s="96">
        <v>9.4584921916201701</v>
      </c>
      <c r="AD189" s="96">
        <v>9.3640502937879617</v>
      </c>
      <c r="AE189" s="96">
        <v>8.7015436213553574</v>
      </c>
      <c r="AF189" s="96">
        <f t="shared" si="99"/>
        <v>9.9673360992819813</v>
      </c>
      <c r="AG189" s="96">
        <f t="shared" si="100"/>
        <v>9.7282863283920058</v>
      </c>
      <c r="AH189" s="96">
        <f t="shared" si="101"/>
        <v>9.6654305915327381</v>
      </c>
      <c r="AI189" s="96">
        <f t="shared" si="102"/>
        <v>9.7925347833147551</v>
      </c>
      <c r="AJ189" s="96">
        <f t="shared" si="103"/>
        <v>9.4770520836801762</v>
      </c>
      <c r="AK189" s="127"/>
      <c r="AL189" s="13"/>
      <c r="AM189" s="13"/>
      <c r="AN189" s="13"/>
      <c r="AO189" s="13"/>
      <c r="AP189" s="13"/>
      <c r="AQ189" s="13"/>
      <c r="AR189" s="8">
        <f t="shared" si="104"/>
        <v>9.6450657705256333</v>
      </c>
      <c r="AS189" s="8">
        <f t="shared" si="105"/>
        <v>9.5490784772720421</v>
      </c>
      <c r="AT189" s="8">
        <f t="shared" si="106"/>
        <v>10.010631825746843</v>
      </c>
      <c r="AU189" s="8">
        <f t="shared" si="107"/>
        <v>9.911006630588755</v>
      </c>
      <c r="AV189" s="8">
        <f t="shared" si="90"/>
        <v>9.7789456760333167</v>
      </c>
      <c r="AW189" s="8"/>
      <c r="AX189" s="8">
        <f t="shared" si="108"/>
        <v>9.7127805726142888</v>
      </c>
      <c r="AY189" s="8">
        <f t="shared" si="109"/>
        <v>9.6290582360427894</v>
      </c>
      <c r="AZ189" s="8">
        <f t="shared" si="110"/>
        <v>9.439633443691223</v>
      </c>
      <c r="BA189" s="8">
        <v>9.7148672221133925</v>
      </c>
      <c r="BB189" s="8">
        <f t="shared" si="111"/>
        <v>9.5800440161162506</v>
      </c>
      <c r="BC189" s="8">
        <v>9.5535390352714682</v>
      </c>
      <c r="BD189" s="8">
        <f t="shared" si="112"/>
        <v>9.6448576903719978</v>
      </c>
      <c r="BE189" s="5"/>
      <c r="BF189" s="60">
        <f t="shared" si="113"/>
        <v>114.94537499999998</v>
      </c>
      <c r="BG189" s="62">
        <f t="shared" si="114"/>
        <v>103.80260799999999</v>
      </c>
      <c r="BH189" s="62">
        <f t="shared" si="115"/>
        <v>110.71336399999998</v>
      </c>
      <c r="BI189" s="62">
        <f t="shared" si="116"/>
        <v>110.68166499999998</v>
      </c>
      <c r="BJ189" s="62">
        <f t="shared" si="117"/>
        <v>103.30260799999999</v>
      </c>
      <c r="BK189" s="62">
        <f t="shared" si="118"/>
        <v>112.76411399999998</v>
      </c>
      <c r="BL189" s="62">
        <f t="shared" si="119"/>
        <v>109.02517829999999</v>
      </c>
      <c r="BM189" s="62">
        <f t="shared" si="120"/>
        <v>103.30260799999999</v>
      </c>
      <c r="BN189" s="63">
        <f t="shared" si="121"/>
        <v>104.15510799999998</v>
      </c>
      <c r="BO189" s="50"/>
      <c r="BP189" s="104"/>
      <c r="BX189" s="53">
        <f t="shared" si="85"/>
        <v>2030</v>
      </c>
      <c r="BY189" s="97">
        <f t="shared" si="122"/>
        <v>47484</v>
      </c>
      <c r="BZ189" s="56">
        <f t="shared" si="86"/>
        <v>9.8306163625619689</v>
      </c>
      <c r="CA189" s="56">
        <f t="shared" si="87"/>
        <v>9.5800440161162506</v>
      </c>
      <c r="CB189" s="56">
        <v>9.7115508955827803</v>
      </c>
      <c r="CC189" s="56">
        <v>9.5502946563270275</v>
      </c>
      <c r="CD189" s="56">
        <v>9.7115508955827803</v>
      </c>
      <c r="CE189" s="56">
        <f t="shared" si="88"/>
        <v>9.6186480617075603</v>
      </c>
      <c r="CF189" s="1"/>
      <c r="CG189" s="98">
        <v>-0.5</v>
      </c>
      <c r="CH189" s="99">
        <v>-0.5</v>
      </c>
      <c r="CI189" s="99">
        <v>-0.5</v>
      </c>
      <c r="CJ189" s="99">
        <v>-0.5</v>
      </c>
      <c r="CK189" s="99">
        <v>1.75</v>
      </c>
      <c r="CL189" s="99">
        <v>-1.5</v>
      </c>
      <c r="CM189" s="99">
        <v>-6.8852499999999992</v>
      </c>
      <c r="CN189" s="100">
        <v>-4.6409399999999934</v>
      </c>
      <c r="CO189" s="13"/>
      <c r="CP189" s="101">
        <v>1.0446487622061131</v>
      </c>
      <c r="CQ189" s="102">
        <v>1.0195946208810447</v>
      </c>
      <c r="CR189" s="102">
        <v>1.0130068859984698</v>
      </c>
      <c r="CS189" s="102">
        <v>0.97763023095976043</v>
      </c>
      <c r="CT189" s="102">
        <v>1.0457584566596194</v>
      </c>
      <c r="CU189" s="103">
        <v>1.0019622463796554</v>
      </c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</row>
    <row r="190" spans="1:143" ht="12.75" x14ac:dyDescent="0.2">
      <c r="A190" s="3">
        <f t="shared" ref="A190:A253" si="123">YEAR(D190)</f>
        <v>2030</v>
      </c>
      <c r="B190" s="43">
        <v>47515</v>
      </c>
      <c r="C190" s="43">
        <v>47542</v>
      </c>
      <c r="D190" s="44">
        <f t="shared" si="89"/>
        <v>47515</v>
      </c>
      <c r="E190" s="94">
        <v>116.7683</v>
      </c>
      <c r="F190" s="46">
        <v>103.29179999999999</v>
      </c>
      <c r="G190" s="94">
        <v>102.60250000000001</v>
      </c>
      <c r="H190" s="46">
        <v>100.0988</v>
      </c>
      <c r="I190" s="94">
        <v>112.33199999999999</v>
      </c>
      <c r="J190" s="46">
        <v>97.592200000000005</v>
      </c>
      <c r="K190" s="94">
        <v>116.17959999999999</v>
      </c>
      <c r="L190" s="46">
        <v>105.86060000000001</v>
      </c>
      <c r="M190" s="94">
        <v>111.0258</v>
      </c>
      <c r="N190" s="46">
        <v>104.7474</v>
      </c>
      <c r="O190" s="94">
        <f t="shared" si="91"/>
        <v>101.60250000000001</v>
      </c>
      <c r="P190" s="46">
        <f t="shared" si="92"/>
        <v>98.848799999999997</v>
      </c>
      <c r="Q190" s="94">
        <f t="shared" si="93"/>
        <v>102.60250000000001</v>
      </c>
      <c r="R190" s="46">
        <f t="shared" si="94"/>
        <v>99.598799999999997</v>
      </c>
      <c r="S190" s="94">
        <f t="shared" si="95"/>
        <v>105.10250000000001</v>
      </c>
      <c r="T190" s="46">
        <f t="shared" si="96"/>
        <v>102.3488</v>
      </c>
      <c r="U190" s="94">
        <f t="shared" si="97"/>
        <v>113.35070999999999</v>
      </c>
      <c r="V190" s="95">
        <f t="shared" si="98"/>
        <v>99.031759999999991</v>
      </c>
      <c r="W190" s="96">
        <v>9.517998157471725</v>
      </c>
      <c r="X190" s="96">
        <v>9.8121757962255209</v>
      </c>
      <c r="Y190" s="96">
        <v>9.2876619046716957</v>
      </c>
      <c r="Z190" s="96">
        <v>9.2920676212078082</v>
      </c>
      <c r="AA190" s="96">
        <v>9.1033754706533063</v>
      </c>
      <c r="AB190" s="96">
        <v>9.2582575173849424</v>
      </c>
      <c r="AC190" s="96">
        <v>9.2835030587829159</v>
      </c>
      <c r="AD190" s="96">
        <v>9.190809570027584</v>
      </c>
      <c r="AE190" s="96">
        <v>8.6385917613956824</v>
      </c>
      <c r="AF190" s="96">
        <f t="shared" si="99"/>
        <v>9.717088957046963</v>
      </c>
      <c r="AG190" s="96">
        <f t="shared" si="100"/>
        <v>9.4785325857229772</v>
      </c>
      <c r="AH190" s="96">
        <f t="shared" si="101"/>
        <v>9.416047644063946</v>
      </c>
      <c r="AI190" s="96">
        <f t="shared" si="102"/>
        <v>9.6175610806229699</v>
      </c>
      <c r="AJ190" s="96">
        <f t="shared" si="103"/>
        <v>9.3020628884330172</v>
      </c>
      <c r="AK190" s="127"/>
      <c r="AL190" s="13"/>
      <c r="AM190" s="13"/>
      <c r="AN190" s="13"/>
      <c r="AO190" s="13"/>
      <c r="AP190" s="13"/>
      <c r="AQ190" s="13"/>
      <c r="AR190" s="8">
        <f t="shared" si="104"/>
        <v>9.4672132114878718</v>
      </c>
      <c r="AS190" s="8">
        <f t="shared" si="105"/>
        <v>9.3730029373184109</v>
      </c>
      <c r="AT190" s="8">
        <f t="shared" si="106"/>
        <v>9.8260386853121915</v>
      </c>
      <c r="AU190" s="8">
        <f t="shared" si="107"/>
        <v>9.7282578579558745</v>
      </c>
      <c r="AV190" s="8">
        <f t="shared" si="90"/>
        <v>9.5986281730185876</v>
      </c>
      <c r="AW190" s="8"/>
      <c r="AX190" s="8">
        <f t="shared" si="108"/>
        <v>9.4591582592672037</v>
      </c>
      <c r="AY190" s="8">
        <f t="shared" si="109"/>
        <v>9.4514944279887523</v>
      </c>
      <c r="AZ190" s="8">
        <f t="shared" si="110"/>
        <v>9.2630626550576203</v>
      </c>
      <c r="BA190" s="8">
        <v>9.4605201118976296</v>
      </c>
      <c r="BB190" s="8">
        <f t="shared" si="111"/>
        <v>9.3499847224647077</v>
      </c>
      <c r="BC190" s="8">
        <v>9.3033737236780745</v>
      </c>
      <c r="BD190" s="8">
        <f t="shared" si="112"/>
        <v>9.3944709404397866</v>
      </c>
      <c r="BE190" s="5"/>
      <c r="BF190" s="60">
        <f t="shared" si="113"/>
        <v>110.97340499999999</v>
      </c>
      <c r="BG190" s="62">
        <f t="shared" si="114"/>
        <v>101.52590899999998</v>
      </c>
      <c r="BH190" s="62">
        <f t="shared" si="115"/>
        <v>105.99388599999999</v>
      </c>
      <c r="BI190" s="62">
        <f t="shared" si="116"/>
        <v>108.326088</v>
      </c>
      <c r="BJ190" s="62">
        <f t="shared" si="117"/>
        <v>101.310909</v>
      </c>
      <c r="BK190" s="62">
        <f t="shared" si="118"/>
        <v>111.74242999999998</v>
      </c>
      <c r="BL190" s="62">
        <f t="shared" si="119"/>
        <v>107.19356149999999</v>
      </c>
      <c r="BM190" s="62">
        <f t="shared" si="120"/>
        <v>100.418409</v>
      </c>
      <c r="BN190" s="63">
        <f t="shared" si="121"/>
        <v>103.918409</v>
      </c>
      <c r="BO190" s="50"/>
      <c r="BP190" s="104"/>
      <c r="BX190" s="53">
        <f t="shared" ref="BX190:BX253" si="124">YEAR($BY190)</f>
        <v>2030</v>
      </c>
      <c r="BY190" s="97">
        <f t="shared" si="122"/>
        <v>47515</v>
      </c>
      <c r="BZ190" s="56">
        <f t="shared" ref="BZ190:BZ253" si="125">(($Y190+BZ$4)*(1/(1-BZ$2))+BZ$3)</f>
        <v>9.589390868064303</v>
      </c>
      <c r="CA190" s="56">
        <f t="shared" ref="CA190:CA253" si="126">(($AA190+CA$4)*(1/(1-CA$2))+CA$3)</f>
        <v>9.3499847224647077</v>
      </c>
      <c r="CB190" s="56">
        <v>9.4572037853670174</v>
      </c>
      <c r="CC190" s="56">
        <v>9.3001288882350881</v>
      </c>
      <c r="CD190" s="56">
        <v>9.4572037853670174</v>
      </c>
      <c r="CE190" s="56">
        <f t="shared" ref="CE190:CE253" si="127">(($AA190+CE$4)*(1/(1-CE$2))+CE$3)</f>
        <v>9.3882346127394367</v>
      </c>
      <c r="CF190" s="1"/>
      <c r="CG190" s="98">
        <v>-1</v>
      </c>
      <c r="CH190" s="99">
        <v>-1.25</v>
      </c>
      <c r="CI190" s="99">
        <v>0</v>
      </c>
      <c r="CJ190" s="99">
        <v>-0.5</v>
      </c>
      <c r="CK190" s="99">
        <v>2.5</v>
      </c>
      <c r="CL190" s="99">
        <v>2.25</v>
      </c>
      <c r="CM190" s="99">
        <v>-3.4175900000000041</v>
      </c>
      <c r="CN190" s="100">
        <v>-4.2600400000000036</v>
      </c>
      <c r="CO190" s="13"/>
      <c r="CP190" s="101">
        <v>1.0457402327625236</v>
      </c>
      <c r="CQ190" s="102">
        <v>1.0200671123065861</v>
      </c>
      <c r="CR190" s="102">
        <v>1.0133425657141335</v>
      </c>
      <c r="CS190" s="102">
        <v>0.97969320088417799</v>
      </c>
      <c r="CT190" s="102">
        <v>1.0464324178782984</v>
      </c>
      <c r="CU190" s="103">
        <v>1.0019992269655733</v>
      </c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</row>
    <row r="191" spans="1:143" ht="12.75" x14ac:dyDescent="0.2">
      <c r="A191" s="3">
        <f t="shared" si="123"/>
        <v>2030</v>
      </c>
      <c r="B191" s="43">
        <v>47543</v>
      </c>
      <c r="C191" s="43">
        <v>47573</v>
      </c>
      <c r="D191" s="44">
        <f t="shared" ref="D191:D254" si="128">+B191</f>
        <v>47543</v>
      </c>
      <c r="E191" s="94">
        <v>101.0775</v>
      </c>
      <c r="F191" s="46">
        <v>94.76361</v>
      </c>
      <c r="G191" s="94">
        <v>97.011489999999995</v>
      </c>
      <c r="H191" s="46">
        <v>94.715829999999997</v>
      </c>
      <c r="I191" s="94">
        <v>94.813900000000004</v>
      </c>
      <c r="J191" s="46">
        <v>88.752650000000003</v>
      </c>
      <c r="K191" s="94">
        <v>104.0009</v>
      </c>
      <c r="L191" s="46">
        <v>97.770799999999994</v>
      </c>
      <c r="M191" s="94">
        <v>101.6871</v>
      </c>
      <c r="N191" s="46">
        <v>97.480760000000004</v>
      </c>
      <c r="O191" s="94">
        <f t="shared" si="91"/>
        <v>96.011489999999995</v>
      </c>
      <c r="P191" s="46">
        <f t="shared" si="92"/>
        <v>93.215829999999997</v>
      </c>
      <c r="Q191" s="94">
        <f t="shared" si="93"/>
        <v>97.011489999999995</v>
      </c>
      <c r="R191" s="46">
        <f t="shared" si="94"/>
        <v>94.215829999999997</v>
      </c>
      <c r="S191" s="94">
        <f t="shared" si="95"/>
        <v>99.261489999999995</v>
      </c>
      <c r="T191" s="46">
        <f t="shared" si="96"/>
        <v>96.715829999999997</v>
      </c>
      <c r="U191" s="94">
        <f t="shared" si="97"/>
        <v>97.953640000000007</v>
      </c>
      <c r="V191" s="95">
        <f t="shared" si="98"/>
        <v>92.402379999999994</v>
      </c>
      <c r="W191" s="96">
        <v>8.826945968879599</v>
      </c>
      <c r="X191" s="96">
        <v>8.9982321166198229</v>
      </c>
      <c r="Y191" s="96">
        <v>8.6474953031061634</v>
      </c>
      <c r="Z191" s="96">
        <v>8.71425367377452</v>
      </c>
      <c r="AA191" s="96">
        <v>8.5193745129834308</v>
      </c>
      <c r="AB191" s="96">
        <v>9.1148224234889739</v>
      </c>
      <c r="AC191" s="96">
        <v>9.1358656415641679</v>
      </c>
      <c r="AD191" s="96">
        <v>9.044645073569118</v>
      </c>
      <c r="AE191" s="96">
        <v>8.4238668059150363</v>
      </c>
      <c r="AF191" s="96">
        <f t="shared" si="99"/>
        <v>9.1363062562877939</v>
      </c>
      <c r="AG191" s="96">
        <f t="shared" si="100"/>
        <v>8.8992342105254281</v>
      </c>
      <c r="AH191" s="96">
        <f t="shared" si="101"/>
        <v>8.8377390086757952</v>
      </c>
      <c r="AI191" s="96">
        <f t="shared" si="102"/>
        <v>9.4661981148644845</v>
      </c>
      <c r="AJ191" s="96">
        <f t="shared" si="103"/>
        <v>9.1544254206182138</v>
      </c>
      <c r="AK191" s="127"/>
      <c r="AL191" s="13"/>
      <c r="AM191" s="13"/>
      <c r="AN191" s="13"/>
      <c r="AO191" s="13"/>
      <c r="AP191" s="13"/>
      <c r="AQ191" s="13"/>
      <c r="AR191" s="8">
        <f t="shared" si="104"/>
        <v>9.3171599365425024</v>
      </c>
      <c r="AS191" s="8">
        <f t="shared" si="105"/>
        <v>9.2244466852008529</v>
      </c>
      <c r="AT191" s="8">
        <f t="shared" si="106"/>
        <v>9.6702984170555553</v>
      </c>
      <c r="AU191" s="8">
        <f t="shared" si="107"/>
        <v>9.5740713494347371</v>
      </c>
      <c r="AV191" s="8">
        <f t="shared" si="90"/>
        <v>9.4464940970584124</v>
      </c>
      <c r="AW191" s="8"/>
      <c r="AX191" s="8">
        <f t="shared" si="108"/>
        <v>8.8712319798275541</v>
      </c>
      <c r="AY191" s="8">
        <f t="shared" si="109"/>
        <v>9.3016847707398949</v>
      </c>
      <c r="AZ191" s="8">
        <f t="shared" si="110"/>
        <v>9.1195780934241828</v>
      </c>
      <c r="BA191" s="8">
        <v>8.8709139935449652</v>
      </c>
      <c r="BB191" s="8">
        <f t="shared" si="111"/>
        <v>8.7515617716809437</v>
      </c>
      <c r="BC191" s="8">
        <v>8.7234614998279874</v>
      </c>
      <c r="BD191" s="8">
        <f t="shared" si="112"/>
        <v>8.8140450766193066</v>
      </c>
      <c r="BE191" s="5"/>
      <c r="BF191" s="60">
        <f t="shared" si="113"/>
        <v>98.362527299999996</v>
      </c>
      <c r="BG191" s="62">
        <f t="shared" si="114"/>
        <v>96.0243562</v>
      </c>
      <c r="BH191" s="62">
        <f t="shared" si="115"/>
        <v>92.207562499999995</v>
      </c>
      <c r="BI191" s="62">
        <f t="shared" si="116"/>
        <v>99.878373799999991</v>
      </c>
      <c r="BJ191" s="62">
        <f t="shared" si="117"/>
        <v>95.809356199999996</v>
      </c>
      <c r="BK191" s="62">
        <f t="shared" si="118"/>
        <v>101.321957</v>
      </c>
      <c r="BL191" s="62">
        <f t="shared" si="119"/>
        <v>95.566598199999987</v>
      </c>
      <c r="BM191" s="62">
        <f t="shared" si="120"/>
        <v>94.809356199999996</v>
      </c>
      <c r="BN191" s="63">
        <f t="shared" si="121"/>
        <v>98.166856199999984</v>
      </c>
      <c r="BO191" s="50"/>
      <c r="BP191" s="104"/>
      <c r="BX191" s="53">
        <f t="shared" si="124"/>
        <v>2030</v>
      </c>
      <c r="BY191" s="97">
        <f t="shared" si="122"/>
        <v>47543</v>
      </c>
      <c r="BZ191" s="56">
        <f t="shared" si="125"/>
        <v>8.9307154883281861</v>
      </c>
      <c r="CA191" s="56">
        <f t="shared" si="126"/>
        <v>8.7515617716809437</v>
      </c>
      <c r="CB191" s="56">
        <v>8.867597667014353</v>
      </c>
      <c r="CC191" s="56">
        <v>8.7202156061683951</v>
      </c>
      <c r="CD191" s="56">
        <v>8.867597667014353</v>
      </c>
      <c r="CE191" s="56">
        <f t="shared" si="127"/>
        <v>8.7888904443590228</v>
      </c>
      <c r="CF191" s="1"/>
      <c r="CG191" s="98">
        <v>-1</v>
      </c>
      <c r="CH191" s="99">
        <v>-1.5</v>
      </c>
      <c r="CI191" s="99">
        <v>0</v>
      </c>
      <c r="CJ191" s="99">
        <v>-0.5</v>
      </c>
      <c r="CK191" s="99">
        <v>2.25</v>
      </c>
      <c r="CL191" s="99">
        <v>2</v>
      </c>
      <c r="CM191" s="99">
        <v>-3.1238600000000005</v>
      </c>
      <c r="CN191" s="100">
        <v>-2.3612299999999991</v>
      </c>
      <c r="CO191" s="13"/>
      <c r="CP191" s="101">
        <v>1.0484324416425286</v>
      </c>
      <c r="CQ191" s="102">
        <v>1.021227352757426</v>
      </c>
      <c r="CR191" s="102">
        <v>1.0141705003691714</v>
      </c>
      <c r="CS191" s="102">
        <v>0.97763673538933382</v>
      </c>
      <c r="CT191" s="102">
        <v>1.0466080247335805</v>
      </c>
      <c r="CU191" s="103">
        <v>1.0020315293352835</v>
      </c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</row>
    <row r="192" spans="1:143" ht="12.75" x14ac:dyDescent="0.2">
      <c r="A192" s="3">
        <f t="shared" si="123"/>
        <v>2030</v>
      </c>
      <c r="B192" s="43">
        <v>47574</v>
      </c>
      <c r="C192" s="43">
        <v>47603</v>
      </c>
      <c r="D192" s="44">
        <f t="shared" si="128"/>
        <v>47574</v>
      </c>
      <c r="E192" s="94">
        <v>97.11636</v>
      </c>
      <c r="F192" s="46">
        <v>91.046940000000006</v>
      </c>
      <c r="G192" s="94">
        <v>97.90804</v>
      </c>
      <c r="H192" s="46">
        <v>94.473699999999994</v>
      </c>
      <c r="I192" s="94">
        <v>91.012360000000001</v>
      </c>
      <c r="J192" s="46">
        <v>85.199520000000007</v>
      </c>
      <c r="K192" s="94">
        <v>106.1763</v>
      </c>
      <c r="L192" s="46">
        <v>99.10718</v>
      </c>
      <c r="M192" s="94">
        <v>102.44670000000001</v>
      </c>
      <c r="N192" s="46">
        <v>97.887050000000002</v>
      </c>
      <c r="O192" s="94">
        <f t="shared" si="91"/>
        <v>96.65804</v>
      </c>
      <c r="P192" s="46">
        <f t="shared" si="92"/>
        <v>93.473699999999994</v>
      </c>
      <c r="Q192" s="94">
        <f t="shared" si="93"/>
        <v>94.90804</v>
      </c>
      <c r="R192" s="46">
        <f t="shared" si="94"/>
        <v>93.723699999999994</v>
      </c>
      <c r="S192" s="94">
        <f t="shared" si="95"/>
        <v>100.15804</v>
      </c>
      <c r="T192" s="46">
        <f t="shared" si="96"/>
        <v>92.473699999999994</v>
      </c>
      <c r="U192" s="94">
        <f t="shared" si="97"/>
        <v>96.754179999999991</v>
      </c>
      <c r="V192" s="95">
        <f t="shared" si="98"/>
        <v>95.195070000000001</v>
      </c>
      <c r="W192" s="96">
        <v>8.7445483058664024</v>
      </c>
      <c r="X192" s="96">
        <v>8.9785277929692082</v>
      </c>
      <c r="Y192" s="96">
        <v>8.5139856073566023</v>
      </c>
      <c r="Z192" s="96">
        <v>8.5347758218544705</v>
      </c>
      <c r="AA192" s="96">
        <v>8.0955277403272667</v>
      </c>
      <c r="AB192" s="96">
        <v>9.0005564729510574</v>
      </c>
      <c r="AC192" s="96">
        <v>8.8987401306356215</v>
      </c>
      <c r="AD192" s="96">
        <v>8.4816905562558009</v>
      </c>
      <c r="AE192" s="96">
        <v>8.1597035653285808</v>
      </c>
      <c r="AF192" s="96">
        <f t="shared" si="99"/>
        <v>8.9421010850622302</v>
      </c>
      <c r="AG192" s="96">
        <f t="shared" si="100"/>
        <v>8.712331032274621</v>
      </c>
      <c r="AH192" s="96">
        <f t="shared" si="101"/>
        <v>8.655538111310964</v>
      </c>
      <c r="AI192" s="96">
        <f t="shared" si="102"/>
        <v>8.8500400987140928</v>
      </c>
      <c r="AJ192" s="96">
        <f t="shared" si="103"/>
        <v>8.917300052486528</v>
      </c>
      <c r="AK192" s="127"/>
      <c r="AL192" s="13"/>
      <c r="AM192" s="13"/>
      <c r="AN192" s="13"/>
      <c r="AO192" s="13"/>
      <c r="AP192" s="13"/>
      <c r="AQ192" s="13"/>
      <c r="AR192" s="8">
        <f t="shared" si="104"/>
        <v>9.076154233799798</v>
      </c>
      <c r="AS192" s="8">
        <f t="shared" si="105"/>
        <v>8.6522802889072068</v>
      </c>
      <c r="AT192" s="8">
        <f t="shared" si="106"/>
        <v>9.4201586396318824</v>
      </c>
      <c r="AU192" s="8">
        <f t="shared" si="107"/>
        <v>8.9802199451341806</v>
      </c>
      <c r="AV192" s="8">
        <f t="shared" si="90"/>
        <v>9.0322032768682661</v>
      </c>
      <c r="AW192" s="8"/>
      <c r="AX192" s="8">
        <f t="shared" si="108"/>
        <v>8.688613082880007</v>
      </c>
      <c r="AY192" s="8">
        <f t="shared" si="109"/>
        <v>9.0610703507210761</v>
      </c>
      <c r="AZ192" s="8">
        <f t="shared" si="110"/>
        <v>9.0052727349708857</v>
      </c>
      <c r="BA192" s="8">
        <v>8.687773521494087</v>
      </c>
      <c r="BB192" s="8">
        <f t="shared" si="111"/>
        <v>8.3172480380441325</v>
      </c>
      <c r="BC192" s="8">
        <v>8.5433320962853081</v>
      </c>
      <c r="BD192" s="8">
        <f t="shared" si="112"/>
        <v>8.6337559235102663</v>
      </c>
      <c r="BE192" s="5"/>
      <c r="BF192" s="60">
        <f t="shared" si="113"/>
        <v>94.506509399999999</v>
      </c>
      <c r="BG192" s="62">
        <f t="shared" si="114"/>
        <v>96.431273799999985</v>
      </c>
      <c r="BH192" s="62">
        <f t="shared" si="115"/>
        <v>88.512838799999997</v>
      </c>
      <c r="BI192" s="62">
        <f t="shared" si="116"/>
        <v>100.4860505</v>
      </c>
      <c r="BJ192" s="62">
        <f t="shared" si="117"/>
        <v>94.398773799999987</v>
      </c>
      <c r="BK192" s="62">
        <f t="shared" si="118"/>
        <v>103.13657839999999</v>
      </c>
      <c r="BL192" s="62">
        <f t="shared" si="119"/>
        <v>96.083762699999994</v>
      </c>
      <c r="BM192" s="62">
        <f t="shared" si="120"/>
        <v>95.288773799999987</v>
      </c>
      <c r="BN192" s="63">
        <f t="shared" si="121"/>
        <v>96.853773799999999</v>
      </c>
      <c r="BO192" s="50"/>
      <c r="BP192" s="104"/>
      <c r="BX192" s="53">
        <f t="shared" si="124"/>
        <v>2030</v>
      </c>
      <c r="BY192" s="97">
        <f t="shared" si="122"/>
        <v>47574</v>
      </c>
      <c r="BZ192" s="56">
        <f t="shared" si="125"/>
        <v>8.7933457015707415</v>
      </c>
      <c r="CA192" s="56">
        <f t="shared" si="126"/>
        <v>8.3172480380441325</v>
      </c>
      <c r="CB192" s="56">
        <v>8.6844571949634748</v>
      </c>
      <c r="CC192" s="56">
        <v>8.5400858739278238</v>
      </c>
      <c r="CD192" s="56">
        <v>8.6844571949634748</v>
      </c>
      <c r="CE192" s="56">
        <f t="shared" si="127"/>
        <v>8.3539081243095925</v>
      </c>
      <c r="CF192" s="1"/>
      <c r="CG192" s="98">
        <v>-1.25</v>
      </c>
      <c r="CH192" s="99">
        <v>-1</v>
      </c>
      <c r="CI192" s="99">
        <v>-3</v>
      </c>
      <c r="CJ192" s="99">
        <v>-0.75</v>
      </c>
      <c r="CK192" s="99">
        <v>2.25</v>
      </c>
      <c r="CL192" s="99">
        <v>-2</v>
      </c>
      <c r="CM192" s="99">
        <v>-0.36218000000000217</v>
      </c>
      <c r="CN192" s="100">
        <v>4.1481299999999948</v>
      </c>
      <c r="CO192" s="13"/>
      <c r="CP192" s="101">
        <v>1.0477253617095306</v>
      </c>
      <c r="CQ192" s="102">
        <v>1.020803734524051</v>
      </c>
      <c r="CR192" s="102">
        <v>1.0141494389515497</v>
      </c>
      <c r="CS192" s="102">
        <v>0.94853431528893262</v>
      </c>
      <c r="CT192" s="102">
        <v>1.0434287881661293</v>
      </c>
      <c r="CU192" s="103">
        <v>1.0020856797230218</v>
      </c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</row>
    <row r="193" spans="1:143" ht="12.75" x14ac:dyDescent="0.2">
      <c r="A193" s="3">
        <f t="shared" si="123"/>
        <v>2030</v>
      </c>
      <c r="B193" s="43">
        <v>47604</v>
      </c>
      <c r="C193" s="43">
        <v>47634</v>
      </c>
      <c r="D193" s="44">
        <f t="shared" si="128"/>
        <v>47604</v>
      </c>
      <c r="E193" s="94">
        <v>90.068280000000001</v>
      </c>
      <c r="F193" s="46">
        <v>83.505260000000007</v>
      </c>
      <c r="G193" s="94">
        <v>97.358009999999993</v>
      </c>
      <c r="H193" s="46">
        <v>94.800520000000006</v>
      </c>
      <c r="I193" s="94">
        <v>84.263900000000007</v>
      </c>
      <c r="J193" s="46">
        <v>77.989660000000001</v>
      </c>
      <c r="K193" s="94">
        <v>98.850629999999995</v>
      </c>
      <c r="L193" s="46">
        <v>94.744739999999993</v>
      </c>
      <c r="M193" s="94">
        <v>101.3644</v>
      </c>
      <c r="N193" s="46">
        <v>97.33672</v>
      </c>
      <c r="O193" s="94">
        <f t="shared" si="91"/>
        <v>96.358009999999993</v>
      </c>
      <c r="P193" s="46">
        <f t="shared" si="92"/>
        <v>93.300520000000006</v>
      </c>
      <c r="Q193" s="94">
        <f t="shared" si="93"/>
        <v>96.358009999999993</v>
      </c>
      <c r="R193" s="46">
        <f t="shared" si="94"/>
        <v>93.800520000000006</v>
      </c>
      <c r="S193" s="94">
        <f t="shared" si="95"/>
        <v>100.10801000000001</v>
      </c>
      <c r="T193" s="46">
        <f t="shared" si="96"/>
        <v>92.800520000000006</v>
      </c>
      <c r="U193" s="94">
        <f t="shared" si="97"/>
        <v>89.555869999999999</v>
      </c>
      <c r="V193" s="95">
        <f t="shared" si="98"/>
        <v>85.196169999999995</v>
      </c>
      <c r="W193" s="96">
        <v>8.8203907210079802</v>
      </c>
      <c r="X193" s="96">
        <v>9.2474324341061322</v>
      </c>
      <c r="Y193" s="96">
        <v>8.5863293715573477</v>
      </c>
      <c r="Z193" s="96">
        <v>8.5686372253755856</v>
      </c>
      <c r="AA193" s="96">
        <v>8.1293912519728924</v>
      </c>
      <c r="AB193" s="96">
        <v>8.967769229762073</v>
      </c>
      <c r="AC193" s="96">
        <v>8.6234274969294802</v>
      </c>
      <c r="AD193" s="96">
        <v>8.5218525086831391</v>
      </c>
      <c r="AE193" s="96">
        <v>8.2175541217555796</v>
      </c>
      <c r="AF193" s="96">
        <f t="shared" si="99"/>
        <v>8.9769503837499194</v>
      </c>
      <c r="AG193" s="96">
        <f t="shared" si="100"/>
        <v>8.7466865086788168</v>
      </c>
      <c r="AH193" s="96">
        <f t="shared" si="101"/>
        <v>8.6895226665064094</v>
      </c>
      <c r="AI193" s="96">
        <f t="shared" si="102"/>
        <v>8.8920611928696847</v>
      </c>
      <c r="AJ193" s="96">
        <f t="shared" si="103"/>
        <v>8.6419874034428013</v>
      </c>
      <c r="AK193" s="127"/>
      <c r="AL193" s="13"/>
      <c r="AM193" s="13"/>
      <c r="AN193" s="13"/>
      <c r="AO193" s="13"/>
      <c r="AP193" s="13"/>
      <c r="AQ193" s="13"/>
      <c r="AR193" s="8">
        <f t="shared" si="104"/>
        <v>8.7963365351453202</v>
      </c>
      <c r="AS193" s="8">
        <f t="shared" si="105"/>
        <v>8.6930994294980586</v>
      </c>
      <c r="AT193" s="8">
        <f t="shared" si="106"/>
        <v>9.1297358983270449</v>
      </c>
      <c r="AU193" s="8">
        <f t="shared" si="107"/>
        <v>9.022586124132534</v>
      </c>
      <c r="AV193" s="8">
        <f t="shared" ref="AV193:AV256" si="129">(AR193+AS193+AT193+AU193)/4</f>
        <v>8.910439496775739</v>
      </c>
      <c r="AW193" s="8"/>
      <c r="AX193" s="8">
        <f t="shared" si="108"/>
        <v>8.723067095416754</v>
      </c>
      <c r="AY193" s="8">
        <f t="shared" si="109"/>
        <v>8.7817069476707044</v>
      </c>
      <c r="AZ193" s="8">
        <f t="shared" si="110"/>
        <v>8.9724741841535227</v>
      </c>
      <c r="BA193" s="8">
        <v>8.7223260952580599</v>
      </c>
      <c r="BB193" s="8">
        <f t="shared" si="111"/>
        <v>8.3519478142974624</v>
      </c>
      <c r="BC193" s="8">
        <v>8.5773165806173122</v>
      </c>
      <c r="BD193" s="8">
        <f t="shared" si="112"/>
        <v>8.6677703921402163</v>
      </c>
      <c r="BE193" s="5"/>
      <c r="BF193" s="60">
        <f t="shared" si="113"/>
        <v>87.246181399999998</v>
      </c>
      <c r="BG193" s="62">
        <f t="shared" si="114"/>
        <v>96.258289300000001</v>
      </c>
      <c r="BH193" s="62">
        <f t="shared" si="115"/>
        <v>81.565976800000001</v>
      </c>
      <c r="BI193" s="62">
        <f t="shared" si="116"/>
        <v>99.632497599999994</v>
      </c>
      <c r="BJ193" s="62">
        <f t="shared" si="117"/>
        <v>95.258289300000001</v>
      </c>
      <c r="BK193" s="62">
        <f t="shared" si="118"/>
        <v>97.085097299999987</v>
      </c>
      <c r="BL193" s="62">
        <f t="shared" si="119"/>
        <v>87.681198999999992</v>
      </c>
      <c r="BM193" s="62">
        <f t="shared" si="120"/>
        <v>95.043289299999998</v>
      </c>
      <c r="BN193" s="63">
        <f t="shared" si="121"/>
        <v>96.965789300000012</v>
      </c>
      <c r="BO193" s="50"/>
      <c r="BP193" s="104"/>
      <c r="BX193" s="53">
        <f t="shared" si="124"/>
        <v>2030</v>
      </c>
      <c r="BY193" s="97">
        <f t="shared" si="122"/>
        <v>47604</v>
      </c>
      <c r="BZ193" s="56">
        <f t="shared" si="125"/>
        <v>8.8677811004808618</v>
      </c>
      <c r="CA193" s="56">
        <f t="shared" si="126"/>
        <v>8.3519478142974624</v>
      </c>
      <c r="CB193" s="56">
        <v>8.7190097687274477</v>
      </c>
      <c r="CC193" s="56">
        <v>8.5740704202742908</v>
      </c>
      <c r="CD193" s="56">
        <v>8.7190097687274477</v>
      </c>
      <c r="CE193" s="56">
        <f t="shared" si="127"/>
        <v>8.3886613177061697</v>
      </c>
      <c r="CF193" s="1"/>
      <c r="CG193" s="98">
        <v>-1</v>
      </c>
      <c r="CH193" s="99">
        <v>-1.5</v>
      </c>
      <c r="CI193" s="99">
        <v>-1</v>
      </c>
      <c r="CJ193" s="99">
        <v>-1</v>
      </c>
      <c r="CK193" s="99">
        <v>2.7500000000000071</v>
      </c>
      <c r="CL193" s="99">
        <v>-2</v>
      </c>
      <c r="CM193" s="99">
        <v>-0.51240999999999559</v>
      </c>
      <c r="CN193" s="100">
        <v>1.6909099999999953</v>
      </c>
      <c r="CO193" s="13"/>
      <c r="CP193" s="101">
        <v>1.0476520533702998</v>
      </c>
      <c r="CQ193" s="102">
        <v>1.0207791832726851</v>
      </c>
      <c r="CR193" s="102">
        <v>1.0141078958008432</v>
      </c>
      <c r="CS193" s="102">
        <v>0.94873794258649569</v>
      </c>
      <c r="CT193" s="102">
        <v>1.0434422778156898</v>
      </c>
      <c r="CU193" s="103">
        <v>1.0021522656182742</v>
      </c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</row>
    <row r="194" spans="1:143" ht="12.75" x14ac:dyDescent="0.2">
      <c r="A194" s="3">
        <f t="shared" si="123"/>
        <v>2030</v>
      </c>
      <c r="B194" s="43">
        <v>47635</v>
      </c>
      <c r="C194" s="43">
        <v>47664</v>
      </c>
      <c r="D194" s="44">
        <f t="shared" si="128"/>
        <v>47635</v>
      </c>
      <c r="E194" s="94">
        <v>100.3066</v>
      </c>
      <c r="F194" s="46">
        <v>87.293760000000006</v>
      </c>
      <c r="G194" s="94">
        <v>106.6468</v>
      </c>
      <c r="H194" s="46">
        <v>96.768709999999999</v>
      </c>
      <c r="I194" s="94">
        <v>94.051739999999995</v>
      </c>
      <c r="J194" s="46">
        <v>81.611469999999997</v>
      </c>
      <c r="K194" s="94">
        <v>110.33159999999999</v>
      </c>
      <c r="L194" s="46">
        <v>97.750119999999995</v>
      </c>
      <c r="M194" s="94">
        <v>109.01260000000001</v>
      </c>
      <c r="N194" s="46">
        <v>98.107150000000004</v>
      </c>
      <c r="O194" s="94">
        <f t="shared" si="91"/>
        <v>106.3968</v>
      </c>
      <c r="P194" s="46">
        <f t="shared" si="92"/>
        <v>96.018709999999999</v>
      </c>
      <c r="Q194" s="94">
        <f t="shared" si="93"/>
        <v>106.6468</v>
      </c>
      <c r="R194" s="46">
        <f t="shared" si="94"/>
        <v>96.018709999999999</v>
      </c>
      <c r="S194" s="94">
        <f t="shared" si="95"/>
        <v>109.6468</v>
      </c>
      <c r="T194" s="46">
        <f t="shared" si="96"/>
        <v>94.768709999999999</v>
      </c>
      <c r="U194" s="94">
        <f t="shared" si="97"/>
        <v>102.56305</v>
      </c>
      <c r="V194" s="95">
        <f t="shared" si="98"/>
        <v>92.063580000000002</v>
      </c>
      <c r="W194" s="96">
        <v>9.008245874330628</v>
      </c>
      <c r="X194" s="96">
        <v>9.2856043920517681</v>
      </c>
      <c r="Y194" s="96">
        <v>8.6492148407477973</v>
      </c>
      <c r="Z194" s="96">
        <v>8.6150529873823363</v>
      </c>
      <c r="AA194" s="96">
        <v>8.1758061706990492</v>
      </c>
      <c r="AB194" s="96">
        <v>9.0344827636089597</v>
      </c>
      <c r="AC194" s="96">
        <v>8.6837171477784914</v>
      </c>
      <c r="AD194" s="96">
        <v>8.4967956887157303</v>
      </c>
      <c r="AE194" s="96">
        <v>8.2776004566596875</v>
      </c>
      <c r="AF194" s="96">
        <f t="shared" si="99"/>
        <v>9.0247279761255399</v>
      </c>
      <c r="AG194" s="96">
        <f t="shared" si="100"/>
        <v>8.7938450014970826</v>
      </c>
      <c r="AH194" s="96">
        <f t="shared" si="101"/>
        <v>8.7361861235887979</v>
      </c>
      <c r="AI194" s="96">
        <f t="shared" si="102"/>
        <v>8.8693525441382963</v>
      </c>
      <c r="AJ194" s="96">
        <f t="shared" si="103"/>
        <v>8.7022768578489753</v>
      </c>
      <c r="AK194" s="127"/>
      <c r="AL194" s="13"/>
      <c r="AM194" s="13"/>
      <c r="AN194" s="13"/>
      <c r="AO194" s="13"/>
      <c r="AP194" s="13"/>
      <c r="AQ194" s="13"/>
      <c r="AR194" s="8">
        <f t="shared" si="104"/>
        <v>8.8576127327761878</v>
      </c>
      <c r="AS194" s="8">
        <f t="shared" si="105"/>
        <v>8.6676325934706071</v>
      </c>
      <c r="AT194" s="8">
        <f t="shared" si="106"/>
        <v>9.1933344533086157</v>
      </c>
      <c r="AU194" s="8">
        <f t="shared" si="107"/>
        <v>8.9961540993999378</v>
      </c>
      <c r="AV194" s="8">
        <f t="shared" si="129"/>
        <v>8.9286834697388375</v>
      </c>
      <c r="AW194" s="8"/>
      <c r="AX194" s="8">
        <f t="shared" si="108"/>
        <v>8.7702951804867073</v>
      </c>
      <c r="AY194" s="8">
        <f t="shared" si="109"/>
        <v>8.8428836608609753</v>
      </c>
      <c r="AZ194" s="8">
        <f t="shared" si="110"/>
        <v>9.0392107260906069</v>
      </c>
      <c r="BA194" s="8">
        <v>8.7696890692355964</v>
      </c>
      <c r="BB194" s="8">
        <f t="shared" si="111"/>
        <v>8.3995089565519532</v>
      </c>
      <c r="BC194" s="8">
        <v>8.6239008454553492</v>
      </c>
      <c r="BD194" s="8">
        <f t="shared" si="112"/>
        <v>8.7143959692439346</v>
      </c>
      <c r="BE194" s="5"/>
      <c r="BF194" s="60">
        <f t="shared" si="113"/>
        <v>94.711078799999996</v>
      </c>
      <c r="BG194" s="62">
        <f t="shared" si="114"/>
        <v>102.39922129999999</v>
      </c>
      <c r="BH194" s="62">
        <f t="shared" si="115"/>
        <v>88.702423899999985</v>
      </c>
      <c r="BI194" s="62">
        <f t="shared" si="116"/>
        <v>104.3232565</v>
      </c>
      <c r="BJ194" s="62">
        <f t="shared" si="117"/>
        <v>102.0767213</v>
      </c>
      <c r="BK194" s="62">
        <f t="shared" si="118"/>
        <v>104.92156359999998</v>
      </c>
      <c r="BL194" s="62">
        <f t="shared" si="119"/>
        <v>98.048277899999988</v>
      </c>
      <c r="BM194" s="62">
        <f t="shared" si="120"/>
        <v>101.93422129999999</v>
      </c>
      <c r="BN194" s="63">
        <f t="shared" si="121"/>
        <v>103.24922129999999</v>
      </c>
      <c r="BO194" s="50"/>
      <c r="BP194" s="104"/>
      <c r="BX194" s="53">
        <f t="shared" si="124"/>
        <v>2030</v>
      </c>
      <c r="BY194" s="97">
        <f t="shared" si="122"/>
        <v>47635</v>
      </c>
      <c r="BZ194" s="56">
        <f t="shared" si="125"/>
        <v>8.932484741997941</v>
      </c>
      <c r="CA194" s="56">
        <f t="shared" si="126"/>
        <v>8.3995089565519532</v>
      </c>
      <c r="CB194" s="56">
        <v>8.7663727427049842</v>
      </c>
      <c r="CC194" s="56">
        <v>8.6206547701187137</v>
      </c>
      <c r="CD194" s="56">
        <v>8.7663727427049842</v>
      </c>
      <c r="CE194" s="56">
        <f t="shared" si="127"/>
        <v>8.4362956760047716</v>
      </c>
      <c r="CF194" s="1"/>
      <c r="CG194" s="98">
        <v>-0.25</v>
      </c>
      <c r="CH194" s="99">
        <v>-0.75</v>
      </c>
      <c r="CI194" s="99">
        <v>0</v>
      </c>
      <c r="CJ194" s="99">
        <v>-0.75</v>
      </c>
      <c r="CK194" s="99">
        <v>3</v>
      </c>
      <c r="CL194" s="99">
        <v>-2</v>
      </c>
      <c r="CM194" s="99">
        <v>2.256450000000001</v>
      </c>
      <c r="CN194" s="100">
        <v>4.7698200000000028</v>
      </c>
      <c r="CO194" s="13"/>
      <c r="CP194" s="101">
        <v>1.0475533916440463</v>
      </c>
      <c r="CQ194" s="102">
        <v>1.0207534433481265</v>
      </c>
      <c r="CR194" s="102">
        <v>1.0140606373964123</v>
      </c>
      <c r="CS194" s="102">
        <v>0.94901403191290745</v>
      </c>
      <c r="CT194" s="102">
        <v>1.0438467475353497</v>
      </c>
      <c r="CU194" s="103">
        <v>1.0021373001624347</v>
      </c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</row>
    <row r="195" spans="1:143" ht="12.75" x14ac:dyDescent="0.2">
      <c r="A195" s="3">
        <f t="shared" si="123"/>
        <v>2030</v>
      </c>
      <c r="B195" s="43">
        <v>47665</v>
      </c>
      <c r="C195" s="43">
        <v>47695</v>
      </c>
      <c r="D195" s="44">
        <f t="shared" si="128"/>
        <v>47665</v>
      </c>
      <c r="E195" s="94">
        <v>135.90880000000001</v>
      </c>
      <c r="F195" s="46">
        <v>100.29989999999999</v>
      </c>
      <c r="G195" s="94">
        <v>140.47739999999999</v>
      </c>
      <c r="H195" s="46">
        <v>103.6407</v>
      </c>
      <c r="I195" s="94">
        <v>128.0874</v>
      </c>
      <c r="J195" s="46">
        <v>94.045370000000005</v>
      </c>
      <c r="K195" s="94">
        <v>145.34739999999999</v>
      </c>
      <c r="L195" s="46">
        <v>105.1591</v>
      </c>
      <c r="M195" s="94">
        <v>143.2176</v>
      </c>
      <c r="N195" s="46">
        <v>106.3267</v>
      </c>
      <c r="O195" s="94">
        <f t="shared" si="91"/>
        <v>144.97739999999999</v>
      </c>
      <c r="P195" s="46">
        <f t="shared" si="92"/>
        <v>102.6407</v>
      </c>
      <c r="Q195" s="94">
        <f t="shared" si="93"/>
        <v>145.47739999999999</v>
      </c>
      <c r="R195" s="46">
        <f t="shared" si="94"/>
        <v>103.6407</v>
      </c>
      <c r="S195" s="94">
        <f t="shared" si="95"/>
        <v>144.72739999999999</v>
      </c>
      <c r="T195" s="46">
        <f t="shared" si="96"/>
        <v>106.14069999999998</v>
      </c>
      <c r="U195" s="94">
        <f t="shared" si="97"/>
        <v>135.09836999999999</v>
      </c>
      <c r="V195" s="95">
        <f t="shared" si="98"/>
        <v>102.5471</v>
      </c>
      <c r="W195" s="96">
        <v>9.1474511654374062</v>
      </c>
      <c r="X195" s="96">
        <v>9.5635278926595664</v>
      </c>
      <c r="Y195" s="96">
        <v>8.8293263529333093</v>
      </c>
      <c r="Z195" s="96">
        <v>8.7306302441194887</v>
      </c>
      <c r="AA195" s="96">
        <v>8.2913828217951995</v>
      </c>
      <c r="AB195" s="96">
        <v>9.1108119369634277</v>
      </c>
      <c r="AC195" s="96">
        <v>8.724931478664903</v>
      </c>
      <c r="AD195" s="96">
        <v>8.6308248199740838</v>
      </c>
      <c r="AE195" s="96">
        <v>8.3146545511546037</v>
      </c>
      <c r="AF195" s="96">
        <f t="shared" si="99"/>
        <v>9.1419143094169346</v>
      </c>
      <c r="AG195" s="96">
        <f t="shared" si="100"/>
        <v>8.910164894765277</v>
      </c>
      <c r="AH195" s="96">
        <f t="shared" si="101"/>
        <v>8.8521347423511649</v>
      </c>
      <c r="AI195" s="96">
        <f t="shared" si="102"/>
        <v>9.0062287036768307</v>
      </c>
      <c r="AJ195" s="96">
        <f t="shared" si="103"/>
        <v>8.7434912137822511</v>
      </c>
      <c r="AK195" s="127"/>
      <c r="AL195" s="13"/>
      <c r="AM195" s="13"/>
      <c r="AN195" s="13"/>
      <c r="AO195" s="13"/>
      <c r="AP195" s="13"/>
      <c r="AQ195" s="13"/>
      <c r="AR195" s="8">
        <f t="shared" si="104"/>
        <v>8.8995014723700621</v>
      </c>
      <c r="AS195" s="8">
        <f t="shared" si="105"/>
        <v>8.8038549039273146</v>
      </c>
      <c r="AT195" s="8">
        <f t="shared" si="106"/>
        <v>9.236810768928235</v>
      </c>
      <c r="AU195" s="8">
        <f t="shared" si="107"/>
        <v>9.137539211992717</v>
      </c>
      <c r="AV195" s="8">
        <f t="shared" si="129"/>
        <v>9.0194265893045831</v>
      </c>
      <c r="AW195" s="8"/>
      <c r="AX195" s="8">
        <f t="shared" si="108"/>
        <v>8.8878951568167359</v>
      </c>
      <c r="AY195" s="8">
        <f t="shared" si="109"/>
        <v>8.8847043923540365</v>
      </c>
      <c r="AZ195" s="8">
        <f t="shared" si="110"/>
        <v>9.1155662237664536</v>
      </c>
      <c r="BA195" s="8">
        <v>8.8876250106810382</v>
      </c>
      <c r="BB195" s="8">
        <f t="shared" si="111"/>
        <v>8.5179397907523313</v>
      </c>
      <c r="BC195" s="8">
        <v>8.739897766020837</v>
      </c>
      <c r="BD195" s="8">
        <f t="shared" si="112"/>
        <v>8.8304956746554382</v>
      </c>
      <c r="BE195" s="5"/>
      <c r="BF195" s="60">
        <f t="shared" si="113"/>
        <v>120.59697300000001</v>
      </c>
      <c r="BG195" s="62">
        <f t="shared" si="114"/>
        <v>124.63761899999999</v>
      </c>
      <c r="BH195" s="62">
        <f t="shared" si="115"/>
        <v>113.4493271</v>
      </c>
      <c r="BI195" s="62">
        <f t="shared" si="116"/>
        <v>127.354513</v>
      </c>
      <c r="BJ195" s="62">
        <f t="shared" si="117"/>
        <v>127.48761899999998</v>
      </c>
      <c r="BK195" s="62">
        <f t="shared" si="118"/>
        <v>128.06643099999999</v>
      </c>
      <c r="BL195" s="62">
        <f t="shared" si="119"/>
        <v>121.10132389999998</v>
      </c>
      <c r="BM195" s="62">
        <f t="shared" si="120"/>
        <v>126.77261899999999</v>
      </c>
      <c r="BN195" s="63">
        <f t="shared" si="121"/>
        <v>128.13511899999997</v>
      </c>
      <c r="BO195" s="50"/>
      <c r="BP195" s="104"/>
      <c r="BX195" s="53">
        <f t="shared" si="124"/>
        <v>2030</v>
      </c>
      <c r="BY195" s="97">
        <f t="shared" si="122"/>
        <v>47665</v>
      </c>
      <c r="BZ195" s="56">
        <f t="shared" si="125"/>
        <v>9.117803717392027</v>
      </c>
      <c r="CA195" s="56">
        <f t="shared" si="126"/>
        <v>8.5179397907523313</v>
      </c>
      <c r="CB195" s="56">
        <v>8.884308684150426</v>
      </c>
      <c r="CC195" s="56">
        <v>8.7366519023539393</v>
      </c>
      <c r="CD195" s="56">
        <v>8.884308684150426</v>
      </c>
      <c r="CE195" s="56">
        <f t="shared" si="127"/>
        <v>8.5549088236814441</v>
      </c>
      <c r="CF195" s="1"/>
      <c r="CG195" s="98">
        <v>4.5</v>
      </c>
      <c r="CH195" s="99">
        <v>-1</v>
      </c>
      <c r="CI195" s="99">
        <v>5</v>
      </c>
      <c r="CJ195" s="99">
        <v>0</v>
      </c>
      <c r="CK195" s="99">
        <v>4.25</v>
      </c>
      <c r="CL195" s="99">
        <v>2.4999999999999929</v>
      </c>
      <c r="CM195" s="99">
        <v>-0.81043000000001086</v>
      </c>
      <c r="CN195" s="100">
        <v>2.2471999999999994</v>
      </c>
      <c r="CO195" s="13"/>
      <c r="CP195" s="101">
        <v>1.0471081759045364</v>
      </c>
      <c r="CQ195" s="102">
        <v>1.0205637675203016</v>
      </c>
      <c r="CR195" s="102">
        <v>1.0139170363231813</v>
      </c>
      <c r="CS195" s="102">
        <v>0.94968892164226704</v>
      </c>
      <c r="CT195" s="102">
        <v>1.0434957135074692</v>
      </c>
      <c r="CU195" s="103">
        <v>1.0021272069772389</v>
      </c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</row>
    <row r="196" spans="1:143" ht="12.75" x14ac:dyDescent="0.2">
      <c r="A196" s="3">
        <f t="shared" si="123"/>
        <v>2030</v>
      </c>
      <c r="B196" s="43">
        <v>47696</v>
      </c>
      <c r="C196" s="43">
        <v>47726</v>
      </c>
      <c r="D196" s="44">
        <f t="shared" si="128"/>
        <v>47696</v>
      </c>
      <c r="E196" s="94">
        <v>142.2885</v>
      </c>
      <c r="F196" s="46">
        <v>107.63590000000001</v>
      </c>
      <c r="G196" s="94">
        <v>143.08920000000001</v>
      </c>
      <c r="H196" s="46">
        <v>106.1311</v>
      </c>
      <c r="I196" s="94">
        <v>134.23089999999999</v>
      </c>
      <c r="J196" s="46">
        <v>101.075</v>
      </c>
      <c r="K196" s="94">
        <v>148.2157</v>
      </c>
      <c r="L196" s="46">
        <v>107.5857</v>
      </c>
      <c r="M196" s="94">
        <v>146.57589999999999</v>
      </c>
      <c r="N196" s="46">
        <v>109.0097</v>
      </c>
      <c r="O196" s="94">
        <f t="shared" si="91"/>
        <v>146.58920000000001</v>
      </c>
      <c r="P196" s="46">
        <f t="shared" si="92"/>
        <v>105.1311</v>
      </c>
      <c r="Q196" s="94">
        <f t="shared" si="93"/>
        <v>147.33920000000001</v>
      </c>
      <c r="R196" s="46">
        <f t="shared" si="94"/>
        <v>106.1311</v>
      </c>
      <c r="S196" s="94">
        <f t="shared" si="95"/>
        <v>146.83920000000001</v>
      </c>
      <c r="T196" s="46">
        <f t="shared" si="96"/>
        <v>108.6311</v>
      </c>
      <c r="U196" s="94">
        <f t="shared" si="97"/>
        <v>137.17712</v>
      </c>
      <c r="V196" s="95">
        <f t="shared" si="98"/>
        <v>105.64554000000001</v>
      </c>
      <c r="W196" s="96">
        <v>9.2157739502935421</v>
      </c>
      <c r="X196" s="96">
        <v>9.7722857373581054</v>
      </c>
      <c r="Y196" s="96">
        <v>9.0139671540822892</v>
      </c>
      <c r="Z196" s="96">
        <v>8.8923901793831845</v>
      </c>
      <c r="AA196" s="96">
        <v>8.4531406505691056</v>
      </c>
      <c r="AB196" s="96">
        <v>9.2215723931236138</v>
      </c>
      <c r="AC196" s="96">
        <v>8.8221999749660078</v>
      </c>
      <c r="AD196" s="96">
        <v>8.682565682514042</v>
      </c>
      <c r="AE196" s="96">
        <v>8.359909767363618</v>
      </c>
      <c r="AF196" s="96">
        <f t="shared" si="99"/>
        <v>9.3050372719451424</v>
      </c>
      <c r="AG196" s="96">
        <f t="shared" si="100"/>
        <v>9.072668084589413</v>
      </c>
      <c r="AH196" s="96">
        <f t="shared" si="101"/>
        <v>9.0141427248347483</v>
      </c>
      <c r="AI196" s="96">
        <f t="shared" si="102"/>
        <v>9.0603213832025684</v>
      </c>
      <c r="AJ196" s="96">
        <f t="shared" si="103"/>
        <v>8.8407597426585358</v>
      </c>
      <c r="AK196" s="127"/>
      <c r="AL196" s="13"/>
      <c r="AM196" s="13"/>
      <c r="AN196" s="13"/>
      <c r="AO196" s="13"/>
      <c r="AP196" s="13"/>
      <c r="AQ196" s="13"/>
      <c r="AR196" s="8">
        <f t="shared" si="104"/>
        <v>8.9983616169997038</v>
      </c>
      <c r="AS196" s="8">
        <f t="shared" si="105"/>
        <v>8.8564424255656498</v>
      </c>
      <c r="AT196" s="8">
        <f t="shared" si="106"/>
        <v>9.3394176960353956</v>
      </c>
      <c r="AU196" s="8">
        <f t="shared" si="107"/>
        <v>9.1921197916560917</v>
      </c>
      <c r="AV196" s="8">
        <f t="shared" si="129"/>
        <v>9.0965853825642107</v>
      </c>
      <c r="AW196" s="8"/>
      <c r="AX196" s="8">
        <f t="shared" si="108"/>
        <v>9.052486055538445</v>
      </c>
      <c r="AY196" s="8">
        <f t="shared" si="109"/>
        <v>8.9834040334510465</v>
      </c>
      <c r="AZ196" s="8">
        <f t="shared" si="110"/>
        <v>9.2263648788709745</v>
      </c>
      <c r="BA196" s="8">
        <v>9.0526860480159499</v>
      </c>
      <c r="BB196" s="8">
        <f t="shared" si="111"/>
        <v>8.6836922538878039</v>
      </c>
      <c r="BC196" s="8">
        <v>8.902244984362687</v>
      </c>
      <c r="BD196" s="8">
        <f t="shared" si="112"/>
        <v>8.992986820073515</v>
      </c>
      <c r="BE196" s="5"/>
      <c r="BF196" s="60">
        <f t="shared" si="113"/>
        <v>127.38788199999999</v>
      </c>
      <c r="BG196" s="62">
        <f t="shared" si="114"/>
        <v>127.19721699999999</v>
      </c>
      <c r="BH196" s="62">
        <f t="shared" si="115"/>
        <v>119.97386299999998</v>
      </c>
      <c r="BI196" s="62">
        <f t="shared" si="116"/>
        <v>130.42243399999998</v>
      </c>
      <c r="BJ196" s="62">
        <f t="shared" si="117"/>
        <v>129.61971700000001</v>
      </c>
      <c r="BK196" s="62">
        <f t="shared" si="118"/>
        <v>130.7448</v>
      </c>
      <c r="BL196" s="62">
        <f t="shared" si="119"/>
        <v>123.6185406</v>
      </c>
      <c r="BM196" s="62">
        <f t="shared" si="120"/>
        <v>128.76221699999999</v>
      </c>
      <c r="BN196" s="63">
        <f t="shared" si="121"/>
        <v>130.409717</v>
      </c>
      <c r="BO196" s="50"/>
      <c r="BP196" s="104"/>
      <c r="BX196" s="53">
        <f t="shared" si="124"/>
        <v>2030</v>
      </c>
      <c r="BY196" s="97">
        <f t="shared" si="122"/>
        <v>47696</v>
      </c>
      <c r="BZ196" s="56">
        <f t="shared" si="125"/>
        <v>9.3077829345429475</v>
      </c>
      <c r="CA196" s="56">
        <f t="shared" si="126"/>
        <v>8.6836922538878039</v>
      </c>
      <c r="CB196" s="56">
        <v>9.0493697214853395</v>
      </c>
      <c r="CC196" s="56">
        <v>8.8989994169449727</v>
      </c>
      <c r="CD196" s="56">
        <v>9.0493697214853395</v>
      </c>
      <c r="CE196" s="56">
        <f t="shared" si="127"/>
        <v>8.720916447628392</v>
      </c>
      <c r="CF196" s="1"/>
      <c r="CG196" s="98">
        <v>3.5</v>
      </c>
      <c r="CH196" s="99">
        <v>-1</v>
      </c>
      <c r="CI196" s="99">
        <v>4.25</v>
      </c>
      <c r="CJ196" s="99">
        <v>0</v>
      </c>
      <c r="CK196" s="99">
        <v>3.75</v>
      </c>
      <c r="CL196" s="99">
        <v>2.5</v>
      </c>
      <c r="CM196" s="99">
        <v>-5.1113799999999969</v>
      </c>
      <c r="CN196" s="100">
        <v>-1.9903599999999955</v>
      </c>
      <c r="CO196" s="13"/>
      <c r="CP196" s="101">
        <v>1.0464045193966716</v>
      </c>
      <c r="CQ196" s="102">
        <v>1.0202732787888906</v>
      </c>
      <c r="CR196" s="102">
        <v>1.0136917682417765</v>
      </c>
      <c r="CS196" s="102">
        <v>0.95060388490009473</v>
      </c>
      <c r="CT196" s="102">
        <v>1.0435073818617111</v>
      </c>
      <c r="CU196" s="103">
        <v>1.0021037573105567</v>
      </c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</row>
    <row r="197" spans="1:143" ht="12.75" x14ac:dyDescent="0.2">
      <c r="A197" s="3">
        <f t="shared" si="123"/>
        <v>2030</v>
      </c>
      <c r="B197" s="43">
        <v>47727</v>
      </c>
      <c r="C197" s="43">
        <v>47756</v>
      </c>
      <c r="D197" s="44">
        <f t="shared" si="128"/>
        <v>47727</v>
      </c>
      <c r="E197" s="94">
        <v>123.2559</v>
      </c>
      <c r="F197" s="46">
        <v>104.2517</v>
      </c>
      <c r="G197" s="94">
        <v>118.5778</v>
      </c>
      <c r="H197" s="46">
        <v>101.32599999999999</v>
      </c>
      <c r="I197" s="94">
        <v>116.80289999999999</v>
      </c>
      <c r="J197" s="46">
        <v>97.930080000000004</v>
      </c>
      <c r="K197" s="94">
        <v>129.50720000000001</v>
      </c>
      <c r="L197" s="46">
        <v>105.96939999999999</v>
      </c>
      <c r="M197" s="94">
        <v>124.9263</v>
      </c>
      <c r="N197" s="46">
        <v>104.9551</v>
      </c>
      <c r="O197" s="94">
        <f t="shared" si="91"/>
        <v>120.5778</v>
      </c>
      <c r="P197" s="46">
        <f t="shared" si="92"/>
        <v>98.825999999999993</v>
      </c>
      <c r="Q197" s="94">
        <f t="shared" si="93"/>
        <v>119.5778</v>
      </c>
      <c r="R197" s="46">
        <f t="shared" si="94"/>
        <v>98.325999999999993</v>
      </c>
      <c r="S197" s="94">
        <f t="shared" si="95"/>
        <v>121.8278</v>
      </c>
      <c r="T197" s="46">
        <f t="shared" si="96"/>
        <v>103.57599999999999</v>
      </c>
      <c r="U197" s="94">
        <f t="shared" si="97"/>
        <v>117.5001</v>
      </c>
      <c r="V197" s="95">
        <f t="shared" si="98"/>
        <v>101.38891000000001</v>
      </c>
      <c r="W197" s="96">
        <v>9.1125890203620727</v>
      </c>
      <c r="X197" s="96">
        <v>9.5881750725043169</v>
      </c>
      <c r="Y197" s="96">
        <v>8.9569685035723854</v>
      </c>
      <c r="Z197" s="96">
        <v>8.8391873122056541</v>
      </c>
      <c r="AA197" s="96">
        <v>8.3999376837399904</v>
      </c>
      <c r="AB197" s="96">
        <v>9.3678927852089142</v>
      </c>
      <c r="AC197" s="96">
        <v>9.1528970531537297</v>
      </c>
      <c r="AD197" s="96">
        <v>8.7339367217346524</v>
      </c>
      <c r="AE197" s="96">
        <v>8.4142674834413729</v>
      </c>
      <c r="AF197" s="96">
        <f t="shared" si="99"/>
        <v>9.2517107660942521</v>
      </c>
      <c r="AG197" s="96">
        <f t="shared" si="100"/>
        <v>9.0193415260214298</v>
      </c>
      <c r="AH197" s="96">
        <f t="shared" si="101"/>
        <v>8.9609398852789557</v>
      </c>
      <c r="AI197" s="96">
        <f t="shared" si="102"/>
        <v>9.1114459081005901</v>
      </c>
      <c r="AJ197" s="96">
        <f t="shared" si="103"/>
        <v>9.1714569947266416</v>
      </c>
      <c r="AK197" s="127"/>
      <c r="AL197" s="13"/>
      <c r="AM197" s="13"/>
      <c r="AN197" s="13"/>
      <c r="AO197" s="13"/>
      <c r="AP197" s="13"/>
      <c r="AQ197" s="13"/>
      <c r="AR197" s="8">
        <f t="shared" si="104"/>
        <v>9.3344700408107837</v>
      </c>
      <c r="AS197" s="8">
        <f t="shared" si="105"/>
        <v>8.9086540722986616</v>
      </c>
      <c r="AT197" s="8">
        <f t="shared" si="106"/>
        <v>9.6882645712982658</v>
      </c>
      <c r="AU197" s="8">
        <f t="shared" si="107"/>
        <v>9.2463102508198816</v>
      </c>
      <c r="AV197" s="8">
        <f t="shared" si="129"/>
        <v>9.294424733806899</v>
      </c>
      <c r="AW197" s="8"/>
      <c r="AX197" s="8">
        <f t="shared" si="108"/>
        <v>8.9983520840513371</v>
      </c>
      <c r="AY197" s="8">
        <f t="shared" si="109"/>
        <v>9.3189667713381326</v>
      </c>
      <c r="AZ197" s="8">
        <f t="shared" si="110"/>
        <v>9.3727357337722097</v>
      </c>
      <c r="BA197" s="8">
        <v>8.998397402310129</v>
      </c>
      <c r="BB197" s="8">
        <f t="shared" si="111"/>
        <v>8.6291754316425777</v>
      </c>
      <c r="BC197" s="8">
        <v>8.8488489148832308</v>
      </c>
      <c r="BD197" s="8">
        <f t="shared" si="112"/>
        <v>8.9395434577656001</v>
      </c>
      <c r="BE197" s="5"/>
      <c r="BF197" s="60">
        <f t="shared" si="113"/>
        <v>115.08409399999999</v>
      </c>
      <c r="BG197" s="62">
        <f t="shared" si="114"/>
        <v>111.15952599999999</v>
      </c>
      <c r="BH197" s="62">
        <f t="shared" si="115"/>
        <v>108.68758739999998</v>
      </c>
      <c r="BI197" s="62">
        <f t="shared" si="116"/>
        <v>116.338684</v>
      </c>
      <c r="BJ197" s="62">
        <f t="shared" si="117"/>
        <v>110.43952599999997</v>
      </c>
      <c r="BK197" s="62">
        <f t="shared" si="118"/>
        <v>119.38594599999999</v>
      </c>
      <c r="BL197" s="62">
        <f t="shared" si="119"/>
        <v>110.5722883</v>
      </c>
      <c r="BM197" s="62">
        <f t="shared" si="120"/>
        <v>111.224526</v>
      </c>
      <c r="BN197" s="63">
        <f t="shared" si="121"/>
        <v>113.97952599999999</v>
      </c>
      <c r="BO197" s="50"/>
      <c r="BP197" s="104"/>
      <c r="BX197" s="53">
        <f t="shared" si="124"/>
        <v>2030</v>
      </c>
      <c r="BY197" s="97">
        <f t="shared" si="122"/>
        <v>47727</v>
      </c>
      <c r="BZ197" s="56">
        <f t="shared" si="125"/>
        <v>9.249136313995665</v>
      </c>
      <c r="CA197" s="56">
        <f t="shared" si="126"/>
        <v>8.6291754316425777</v>
      </c>
      <c r="CB197" s="56">
        <v>8.9950810757795185</v>
      </c>
      <c r="CC197" s="56">
        <v>8.8456032500290327</v>
      </c>
      <c r="CD197" s="56">
        <v>8.9950810757795185</v>
      </c>
      <c r="CE197" s="56">
        <f t="shared" si="127"/>
        <v>8.6663157017036028</v>
      </c>
      <c r="CF197" s="1"/>
      <c r="CG197" s="98">
        <v>2</v>
      </c>
      <c r="CH197" s="99">
        <v>-2.5</v>
      </c>
      <c r="CI197" s="99">
        <v>1</v>
      </c>
      <c r="CJ197" s="99">
        <v>-3</v>
      </c>
      <c r="CK197" s="99">
        <v>3.25</v>
      </c>
      <c r="CL197" s="99">
        <v>2.2500000000000071</v>
      </c>
      <c r="CM197" s="99">
        <v>-5.7557999999999936</v>
      </c>
      <c r="CN197" s="100">
        <v>-2.8627899999999968</v>
      </c>
      <c r="CO197" s="13"/>
      <c r="CP197" s="101">
        <v>1.0466698395811753</v>
      </c>
      <c r="CQ197" s="102">
        <v>1.0203813096671239</v>
      </c>
      <c r="CR197" s="102">
        <v>1.0137741818080015</v>
      </c>
      <c r="CS197" s="102">
        <v>0.95030655953414156</v>
      </c>
      <c r="CT197" s="102">
        <v>1.0432232564069872</v>
      </c>
      <c r="CU197" s="103">
        <v>1.0020277668879185</v>
      </c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</row>
    <row r="198" spans="1:143" ht="12.75" x14ac:dyDescent="0.2">
      <c r="A198" s="3">
        <f t="shared" si="123"/>
        <v>2030</v>
      </c>
      <c r="B198" s="43">
        <v>47757</v>
      </c>
      <c r="C198" s="43">
        <v>47787</v>
      </c>
      <c r="D198" s="44">
        <f t="shared" si="128"/>
        <v>47757</v>
      </c>
      <c r="E198" s="94">
        <v>115.7864</v>
      </c>
      <c r="F198" s="46">
        <v>103.1091</v>
      </c>
      <c r="G198" s="94">
        <v>106.51730000000001</v>
      </c>
      <c r="H198" s="46">
        <v>99.851470000000006</v>
      </c>
      <c r="I198" s="94">
        <v>112.3763</v>
      </c>
      <c r="J198" s="46">
        <v>97.017200000000003</v>
      </c>
      <c r="K198" s="94">
        <v>119.1366</v>
      </c>
      <c r="L198" s="46">
        <v>105.8357</v>
      </c>
      <c r="M198" s="94">
        <v>113.4145</v>
      </c>
      <c r="N198" s="46">
        <v>103.8447</v>
      </c>
      <c r="O198" s="94">
        <f t="shared" si="91"/>
        <v>106.76730000000001</v>
      </c>
      <c r="P198" s="46">
        <f t="shared" si="92"/>
        <v>98.851470000000006</v>
      </c>
      <c r="Q198" s="94">
        <f t="shared" si="93"/>
        <v>106.01730000000001</v>
      </c>
      <c r="R198" s="46">
        <f t="shared" si="94"/>
        <v>98.851470000000006</v>
      </c>
      <c r="S198" s="94">
        <f t="shared" si="95"/>
        <v>109.51730000000001</v>
      </c>
      <c r="T198" s="46">
        <f t="shared" si="96"/>
        <v>100.85147000000001</v>
      </c>
      <c r="U198" s="94">
        <f t="shared" si="97"/>
        <v>111.8682</v>
      </c>
      <c r="V198" s="95">
        <f t="shared" si="98"/>
        <v>101.34773999999999</v>
      </c>
      <c r="W198" s="96">
        <v>9.1711602956987974</v>
      </c>
      <c r="X198" s="96">
        <v>9.7512846454368241</v>
      </c>
      <c r="Y198" s="96">
        <v>9.0465009403390191</v>
      </c>
      <c r="Z198" s="96">
        <v>9.0361446390609235</v>
      </c>
      <c r="AA198" s="96">
        <v>8.5968962004923046</v>
      </c>
      <c r="AB198" s="96">
        <v>9.6380687814658934</v>
      </c>
      <c r="AC198" s="96">
        <v>9.4231611550009138</v>
      </c>
      <c r="AD198" s="96">
        <v>9.010986851236984</v>
      </c>
      <c r="AE198" s="96">
        <v>8.677574592217562</v>
      </c>
      <c r="AF198" s="96">
        <f t="shared" si="99"/>
        <v>9.4501517589061628</v>
      </c>
      <c r="AG198" s="96">
        <f t="shared" si="100"/>
        <v>9.2171644885330064</v>
      </c>
      <c r="AH198" s="96">
        <f t="shared" si="101"/>
        <v>9.158144346223926</v>
      </c>
      <c r="AI198" s="96">
        <f t="shared" si="102"/>
        <v>9.3910897197747509</v>
      </c>
      <c r="AJ198" s="96">
        <f t="shared" si="103"/>
        <v>9.4417209146223584</v>
      </c>
      <c r="AK198" s="127"/>
      <c r="AL198" s="13"/>
      <c r="AM198" s="13"/>
      <c r="AN198" s="13"/>
      <c r="AO198" s="13"/>
      <c r="AP198" s="13"/>
      <c r="AQ198" s="13"/>
      <c r="AR198" s="8">
        <f t="shared" si="104"/>
        <v>9.6091565961997301</v>
      </c>
      <c r="AS198" s="8">
        <f t="shared" si="105"/>
        <v>9.1902376981776452</v>
      </c>
      <c r="AT198" s="8">
        <f t="shared" si="106"/>
        <v>9.9733616998903667</v>
      </c>
      <c r="AU198" s="8">
        <f t="shared" si="107"/>
        <v>9.5385658476872948</v>
      </c>
      <c r="AV198" s="8">
        <f t="shared" si="129"/>
        <v>9.5778304604887587</v>
      </c>
      <c r="AW198" s="8"/>
      <c r="AX198" s="8">
        <f t="shared" si="108"/>
        <v>9.198756364530853</v>
      </c>
      <c r="AY198" s="8">
        <f t="shared" si="109"/>
        <v>9.5932073617462326</v>
      </c>
      <c r="AZ198" s="8">
        <f t="shared" si="110"/>
        <v>9.643004908029706</v>
      </c>
      <c r="BA198" s="8">
        <v>9.1993743348527026</v>
      </c>
      <c r="BB198" s="8">
        <f t="shared" si="111"/>
        <v>8.8309978691385442</v>
      </c>
      <c r="BC198" s="8">
        <v>9.0465215242159935</v>
      </c>
      <c r="BD198" s="8">
        <f t="shared" si="112"/>
        <v>9.137391099006452</v>
      </c>
      <c r="BE198" s="5"/>
      <c r="BF198" s="60">
        <f t="shared" si="113"/>
        <v>110.33516099999999</v>
      </c>
      <c r="BG198" s="62">
        <f t="shared" si="114"/>
        <v>103.65099309999999</v>
      </c>
      <c r="BH198" s="62">
        <f t="shared" si="115"/>
        <v>105.77188699999999</v>
      </c>
      <c r="BI198" s="62">
        <f t="shared" si="116"/>
        <v>109.299486</v>
      </c>
      <c r="BJ198" s="62">
        <f t="shared" si="117"/>
        <v>102.93599309999999</v>
      </c>
      <c r="BK198" s="62">
        <f t="shared" si="118"/>
        <v>113.417213</v>
      </c>
      <c r="BL198" s="62">
        <f t="shared" si="119"/>
        <v>107.34440219999999</v>
      </c>
      <c r="BM198" s="62">
        <f t="shared" si="120"/>
        <v>103.3634931</v>
      </c>
      <c r="BN198" s="63">
        <f t="shared" si="121"/>
        <v>105.79099310000001</v>
      </c>
      <c r="BO198" s="50"/>
      <c r="BP198" s="104"/>
      <c r="BX198" s="53">
        <f t="shared" si="124"/>
        <v>2030</v>
      </c>
      <c r="BY198" s="97">
        <f t="shared" si="122"/>
        <v>47757</v>
      </c>
      <c r="BZ198" s="56">
        <f t="shared" si="125"/>
        <v>9.3412573519282027</v>
      </c>
      <c r="CA198" s="56">
        <f t="shared" si="126"/>
        <v>8.8309978691385442</v>
      </c>
      <c r="CB198" s="56">
        <v>9.1960580083220922</v>
      </c>
      <c r="CC198" s="56">
        <v>9.0432762200723111</v>
      </c>
      <c r="CD198" s="56">
        <v>9.1960580083220922</v>
      </c>
      <c r="CE198" s="56">
        <f t="shared" si="127"/>
        <v>8.8684488264494092</v>
      </c>
      <c r="CF198" s="1"/>
      <c r="CG198" s="98">
        <v>0.25</v>
      </c>
      <c r="CH198" s="99">
        <v>-1</v>
      </c>
      <c r="CI198" s="99">
        <v>-0.5</v>
      </c>
      <c r="CJ198" s="99">
        <v>-1</v>
      </c>
      <c r="CK198" s="99">
        <v>3</v>
      </c>
      <c r="CL198" s="99">
        <v>1</v>
      </c>
      <c r="CM198" s="99">
        <v>-3.9181999999999988</v>
      </c>
      <c r="CN198" s="100">
        <v>-1.7613600000000034</v>
      </c>
      <c r="CO198" s="13"/>
      <c r="CP198" s="101">
        <v>1.0458167876215254</v>
      </c>
      <c r="CQ198" s="102">
        <v>1.0200328632069013</v>
      </c>
      <c r="CR198" s="102">
        <v>1.0135013008352731</v>
      </c>
      <c r="CS198" s="102">
        <v>0.95138983979186642</v>
      </c>
      <c r="CT198" s="102">
        <v>1.0421821577162316</v>
      </c>
      <c r="CU198" s="103">
        <v>1.0019695895375402</v>
      </c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</row>
    <row r="199" spans="1:143" ht="12.75" x14ac:dyDescent="0.2">
      <c r="A199" s="3">
        <f t="shared" si="123"/>
        <v>2030</v>
      </c>
      <c r="B199" s="43">
        <v>47788</v>
      </c>
      <c r="C199" s="43">
        <v>47817</v>
      </c>
      <c r="D199" s="44">
        <f t="shared" si="128"/>
        <v>47788</v>
      </c>
      <c r="E199" s="94">
        <v>127.2223</v>
      </c>
      <c r="F199" s="46">
        <v>113.5864</v>
      </c>
      <c r="G199" s="94">
        <v>105.34010000000001</v>
      </c>
      <c r="H199" s="46">
        <v>102.5502</v>
      </c>
      <c r="I199" s="94">
        <v>124.23860000000001</v>
      </c>
      <c r="J199" s="46">
        <v>108.3186</v>
      </c>
      <c r="K199" s="94">
        <v>122.46259999999999</v>
      </c>
      <c r="L199" s="46">
        <v>110.21680000000001</v>
      </c>
      <c r="M199" s="94">
        <v>116.4025</v>
      </c>
      <c r="N199" s="46">
        <v>107.863</v>
      </c>
      <c r="O199" s="94">
        <f t="shared" si="91"/>
        <v>104.59010000000001</v>
      </c>
      <c r="P199" s="46">
        <f t="shared" si="92"/>
        <v>101.5502</v>
      </c>
      <c r="Q199" s="94">
        <f t="shared" si="93"/>
        <v>104.84010000000001</v>
      </c>
      <c r="R199" s="46">
        <f t="shared" si="94"/>
        <v>102.0502</v>
      </c>
      <c r="S199" s="94">
        <f t="shared" si="95"/>
        <v>108.09010000000001</v>
      </c>
      <c r="T199" s="46">
        <f t="shared" si="96"/>
        <v>103.05020000000002</v>
      </c>
      <c r="U199" s="94">
        <f t="shared" si="97"/>
        <v>123.62806</v>
      </c>
      <c r="V199" s="95">
        <f t="shared" si="98"/>
        <v>110.56747</v>
      </c>
      <c r="W199" s="96">
        <v>9.6228207028668624</v>
      </c>
      <c r="X199" s="96">
        <v>10.14511441763022</v>
      </c>
      <c r="Y199" s="96">
        <v>9.5778146081274276</v>
      </c>
      <c r="Z199" s="96">
        <v>9.6218325215324718</v>
      </c>
      <c r="AA199" s="96">
        <v>9.4238600663230283</v>
      </c>
      <c r="AB199" s="96">
        <v>9.9791966075890883</v>
      </c>
      <c r="AC199" s="96">
        <v>9.8272269866185606</v>
      </c>
      <c r="AD199" s="96">
        <v>9.7291097727536258</v>
      </c>
      <c r="AE199" s="96">
        <v>9.0654741641093981</v>
      </c>
      <c r="AF199" s="96">
        <f t="shared" si="99"/>
        <v>10.034976288997681</v>
      </c>
      <c r="AG199" s="96">
        <f t="shared" si="100"/>
        <v>9.8023586541265821</v>
      </c>
      <c r="AH199" s="96">
        <f t="shared" si="101"/>
        <v>9.7437093142707845</v>
      </c>
      <c r="AI199" s="96">
        <f t="shared" si="102"/>
        <v>10.134953344604471</v>
      </c>
      <c r="AJ199" s="96">
        <f t="shared" si="103"/>
        <v>9.8457869005980481</v>
      </c>
      <c r="AK199" s="127"/>
      <c r="AL199" s="13"/>
      <c r="AM199" s="13"/>
      <c r="AN199" s="13"/>
      <c r="AO199" s="13"/>
      <c r="AP199" s="13"/>
      <c r="AQ199" s="13"/>
      <c r="AR199" s="8">
        <f t="shared" si="104"/>
        <v>10.019834339484257</v>
      </c>
      <c r="AS199" s="8">
        <f t="shared" si="105"/>
        <v>9.9201115893420333</v>
      </c>
      <c r="AT199" s="8">
        <f t="shared" si="106"/>
        <v>10.399604059008805</v>
      </c>
      <c r="AU199" s="8">
        <f t="shared" si="107"/>
        <v>10.296101833788503</v>
      </c>
      <c r="AV199" s="8">
        <f t="shared" si="129"/>
        <v>10.158912955405899</v>
      </c>
      <c r="AW199" s="8"/>
      <c r="AX199" s="8">
        <f t="shared" si="108"/>
        <v>9.7946943808836711</v>
      </c>
      <c r="AY199" s="8">
        <f t="shared" si="109"/>
        <v>10.003218352733191</v>
      </c>
      <c r="AZ199" s="8">
        <f t="shared" si="110"/>
        <v>9.9842503819424877</v>
      </c>
      <c r="BA199" s="8">
        <v>9.7970148618686661</v>
      </c>
      <c r="BB199" s="8">
        <f t="shared" si="111"/>
        <v>9.6783837343201462</v>
      </c>
      <c r="BC199" s="8">
        <v>9.6343360605594981</v>
      </c>
      <c r="BD199" s="8">
        <f t="shared" si="112"/>
        <v>9.7257264907408061</v>
      </c>
      <c r="BE199" s="5"/>
      <c r="BF199" s="60">
        <f t="shared" si="113"/>
        <v>121.358863</v>
      </c>
      <c r="BG199" s="62">
        <f t="shared" si="114"/>
        <v>104.140443</v>
      </c>
      <c r="BH199" s="62">
        <f t="shared" si="115"/>
        <v>117.393</v>
      </c>
      <c r="BI199" s="62">
        <f t="shared" si="116"/>
        <v>112.730515</v>
      </c>
      <c r="BJ199" s="62">
        <f t="shared" si="117"/>
        <v>103.640443</v>
      </c>
      <c r="BK199" s="62">
        <f t="shared" si="118"/>
        <v>117.196906</v>
      </c>
      <c r="BL199" s="62">
        <f t="shared" si="119"/>
        <v>118.0120063</v>
      </c>
      <c r="BM199" s="62">
        <f t="shared" si="120"/>
        <v>103.282943</v>
      </c>
      <c r="BN199" s="63">
        <f t="shared" si="121"/>
        <v>105.922943</v>
      </c>
      <c r="BO199" s="50"/>
      <c r="BP199" s="104"/>
      <c r="BX199" s="53">
        <f t="shared" si="124"/>
        <v>2030</v>
      </c>
      <c r="BY199" s="97">
        <f t="shared" si="122"/>
        <v>47788</v>
      </c>
      <c r="BZ199" s="56">
        <f t="shared" si="125"/>
        <v>9.8879325940193734</v>
      </c>
      <c r="CA199" s="56">
        <f t="shared" si="126"/>
        <v>9.6783837343201462</v>
      </c>
      <c r="CB199" s="56">
        <v>9.7936985353380539</v>
      </c>
      <c r="CC199" s="56">
        <v>9.6310918290524619</v>
      </c>
      <c r="CD199" s="56">
        <v>9.7936985353380539</v>
      </c>
      <c r="CE199" s="56">
        <f t="shared" si="127"/>
        <v>9.7171391649456371</v>
      </c>
      <c r="CF199" s="1"/>
      <c r="CG199" s="98">
        <v>-0.75</v>
      </c>
      <c r="CH199" s="99">
        <v>-1</v>
      </c>
      <c r="CI199" s="99">
        <v>-0.5</v>
      </c>
      <c r="CJ199" s="99">
        <v>-0.5</v>
      </c>
      <c r="CK199" s="99">
        <v>2.75</v>
      </c>
      <c r="CL199" s="99">
        <v>0.50000000000000711</v>
      </c>
      <c r="CM199" s="99">
        <v>-3.5942399999999992</v>
      </c>
      <c r="CN199" s="100">
        <v>-3.0189299999999974</v>
      </c>
      <c r="CO199" s="13"/>
      <c r="CP199" s="101">
        <v>1.0429381582500676</v>
      </c>
      <c r="CQ199" s="102">
        <v>1.0187621362344559</v>
      </c>
      <c r="CR199" s="102">
        <v>1.012666692385839</v>
      </c>
      <c r="CS199" s="102">
        <v>0.97942466211437318</v>
      </c>
      <c r="CT199" s="102">
        <v>1.041714358387384</v>
      </c>
      <c r="CU199" s="103">
        <v>1.0018886216838951</v>
      </c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</row>
    <row r="200" spans="1:143" ht="12.75" x14ac:dyDescent="0.2">
      <c r="A200" s="3">
        <f t="shared" si="123"/>
        <v>2030</v>
      </c>
      <c r="B200" s="43">
        <v>47818</v>
      </c>
      <c r="C200" s="43">
        <v>47848</v>
      </c>
      <c r="D200" s="44">
        <f t="shared" si="128"/>
        <v>47818</v>
      </c>
      <c r="E200" s="94">
        <v>130.39080000000001</v>
      </c>
      <c r="F200" s="46">
        <v>114.3866</v>
      </c>
      <c r="G200" s="94">
        <v>107.2739</v>
      </c>
      <c r="H200" s="46">
        <v>104.4288</v>
      </c>
      <c r="I200" s="94">
        <v>126.056</v>
      </c>
      <c r="J200" s="46">
        <v>108.5847</v>
      </c>
      <c r="K200" s="94">
        <v>121.73820000000001</v>
      </c>
      <c r="L200" s="46">
        <v>110.94029999999999</v>
      </c>
      <c r="M200" s="94">
        <v>117.11790000000001</v>
      </c>
      <c r="N200" s="46">
        <v>109.99890000000001</v>
      </c>
      <c r="O200" s="94">
        <f t="shared" si="91"/>
        <v>106.7739</v>
      </c>
      <c r="P200" s="46">
        <f t="shared" si="92"/>
        <v>103.9288</v>
      </c>
      <c r="Q200" s="94">
        <f t="shared" si="93"/>
        <v>106.7739</v>
      </c>
      <c r="R200" s="46">
        <f t="shared" si="94"/>
        <v>103.9288</v>
      </c>
      <c r="S200" s="94">
        <f t="shared" si="95"/>
        <v>109.7739</v>
      </c>
      <c r="T200" s="46">
        <f t="shared" si="96"/>
        <v>105.1788</v>
      </c>
      <c r="U200" s="94">
        <f t="shared" si="97"/>
        <v>125.61223000000001</v>
      </c>
      <c r="V200" s="95">
        <f t="shared" si="98"/>
        <v>110.8532</v>
      </c>
      <c r="W200" s="96">
        <v>9.9475032945455819</v>
      </c>
      <c r="X200" s="96">
        <v>10.334365340827651</v>
      </c>
      <c r="Y200" s="96">
        <v>9.8688362981983548</v>
      </c>
      <c r="Z200" s="96">
        <v>9.90975581151943</v>
      </c>
      <c r="AA200" s="96">
        <v>9.714876732943539</v>
      </c>
      <c r="AB200" s="96">
        <v>10.046786731579358</v>
      </c>
      <c r="AC200" s="96">
        <v>9.8951267867477366</v>
      </c>
      <c r="AD200" s="96">
        <v>9.7963255910728684</v>
      </c>
      <c r="AE200" s="96">
        <v>9.1248435782142998</v>
      </c>
      <c r="AF200" s="96">
        <f t="shared" si="99"/>
        <v>10.331065819488261</v>
      </c>
      <c r="AG200" s="96">
        <f t="shared" si="100"/>
        <v>10.094365071986244</v>
      </c>
      <c r="AH200" s="96">
        <f t="shared" si="101"/>
        <v>10.033117361576677</v>
      </c>
      <c r="AI200" s="96">
        <f t="shared" si="102"/>
        <v>10.216394368470656</v>
      </c>
      <c r="AJ200" s="96">
        <f t="shared" si="103"/>
        <v>9.9136866454234251</v>
      </c>
      <c r="AK200" s="127"/>
      <c r="AL200" s="13"/>
      <c r="AM200" s="13"/>
      <c r="AN200" s="13"/>
      <c r="AO200" s="13"/>
      <c r="AP200" s="13"/>
      <c r="AQ200" s="13"/>
      <c r="AR200" s="8">
        <f t="shared" si="104"/>
        <v>10.088845214704479</v>
      </c>
      <c r="AS200" s="8">
        <f t="shared" si="105"/>
        <v>9.9884272904490992</v>
      </c>
      <c r="AT200" s="8">
        <f t="shared" si="106"/>
        <v>10.471230434530003</v>
      </c>
      <c r="AU200" s="8">
        <f t="shared" si="107"/>
        <v>10.367006688217227</v>
      </c>
      <c r="AV200" s="8">
        <f t="shared" si="129"/>
        <v>10.228877406975203</v>
      </c>
      <c r="AW200" s="8"/>
      <c r="AX200" s="8">
        <f t="shared" si="108"/>
        <v>10.087656621407641</v>
      </c>
      <c r="AY200" s="8">
        <f t="shared" si="109"/>
        <v>10.072117185943922</v>
      </c>
      <c r="AZ200" s="8">
        <f t="shared" si="110"/>
        <v>10.051863816340401</v>
      </c>
      <c r="BA200" s="8">
        <v>10.090814144754081</v>
      </c>
      <c r="BB200" s="8">
        <f t="shared" si="111"/>
        <v>9.9765871021042525</v>
      </c>
      <c r="BC200" s="8">
        <v>9.9233048995865936</v>
      </c>
      <c r="BD200" s="8">
        <f t="shared" si="112"/>
        <v>10.014951292334937</v>
      </c>
      <c r="BE200" s="5"/>
      <c r="BF200" s="60">
        <f t="shared" si="113"/>
        <v>123.508994</v>
      </c>
      <c r="BG200" s="62">
        <f t="shared" si="114"/>
        <v>106.050507</v>
      </c>
      <c r="BH200" s="62">
        <f t="shared" si="115"/>
        <v>118.543341</v>
      </c>
      <c r="BI200" s="62">
        <f t="shared" si="116"/>
        <v>114.05673000000002</v>
      </c>
      <c r="BJ200" s="62">
        <f t="shared" si="117"/>
        <v>105.55050699999998</v>
      </c>
      <c r="BK200" s="62">
        <f t="shared" si="118"/>
        <v>117.09510299999999</v>
      </c>
      <c r="BL200" s="62">
        <f t="shared" si="119"/>
        <v>119.2658471</v>
      </c>
      <c r="BM200" s="62">
        <f t="shared" si="120"/>
        <v>105.55050699999998</v>
      </c>
      <c r="BN200" s="63">
        <f t="shared" si="121"/>
        <v>107.79800699999998</v>
      </c>
      <c r="BO200" s="50"/>
      <c r="BP200" s="104"/>
      <c r="BX200" s="53">
        <f t="shared" si="124"/>
        <v>2030</v>
      </c>
      <c r="BY200" s="97">
        <f t="shared" si="122"/>
        <v>47818</v>
      </c>
      <c r="BZ200" s="56">
        <f t="shared" si="125"/>
        <v>10.18736843111262</v>
      </c>
      <c r="CA200" s="56">
        <f t="shared" si="126"/>
        <v>9.9765871021042525</v>
      </c>
      <c r="CB200" s="56">
        <v>10.087497818223468</v>
      </c>
      <c r="CC200" s="56">
        <v>9.9200611953862978</v>
      </c>
      <c r="CD200" s="56">
        <v>10.087497818223468</v>
      </c>
      <c r="CE200" s="56">
        <f t="shared" si="127"/>
        <v>10.015801589638279</v>
      </c>
      <c r="CF200" s="1"/>
      <c r="CG200" s="98">
        <v>-0.5</v>
      </c>
      <c r="CH200" s="99">
        <v>-0.5</v>
      </c>
      <c r="CI200" s="99">
        <v>-0.5</v>
      </c>
      <c r="CJ200" s="99">
        <v>-0.5</v>
      </c>
      <c r="CK200" s="99">
        <v>2.5</v>
      </c>
      <c r="CL200" s="99">
        <v>0.75</v>
      </c>
      <c r="CM200" s="99">
        <v>-4.778570000000002</v>
      </c>
      <c r="CN200" s="100">
        <v>-3.5334000000000003</v>
      </c>
      <c r="CO200" s="13"/>
      <c r="CP200" s="101">
        <v>1.0425146709951305</v>
      </c>
      <c r="CQ200" s="102">
        <v>1.0186290423273818</v>
      </c>
      <c r="CR200" s="102">
        <v>1.0124484954426272</v>
      </c>
      <c r="CS200" s="102">
        <v>0.98033462354850787</v>
      </c>
      <c r="CT200" s="102">
        <v>1.0428802384621214</v>
      </c>
      <c r="CU200" s="103">
        <v>1.001875656479768</v>
      </c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</row>
    <row r="201" spans="1:143" ht="12.75" x14ac:dyDescent="0.2">
      <c r="A201" s="3">
        <f t="shared" si="123"/>
        <v>2031</v>
      </c>
      <c r="B201" s="43">
        <v>47849</v>
      </c>
      <c r="C201" s="43">
        <v>47879</v>
      </c>
      <c r="D201" s="44">
        <f t="shared" si="128"/>
        <v>47849</v>
      </c>
      <c r="E201" s="94">
        <v>125.8129</v>
      </c>
      <c r="F201" s="46">
        <v>110.73860000000001</v>
      </c>
      <c r="G201" s="94">
        <v>108.87730000000001</v>
      </c>
      <c r="H201" s="46">
        <v>105.0316</v>
      </c>
      <c r="I201" s="94">
        <v>122.04640000000001</v>
      </c>
      <c r="J201" s="46">
        <v>104.9881</v>
      </c>
      <c r="K201" s="94">
        <v>120.64749999999999</v>
      </c>
      <c r="L201" s="46">
        <v>110.1335</v>
      </c>
      <c r="M201" s="94">
        <v>117.7711</v>
      </c>
      <c r="N201" s="46">
        <v>110.0887</v>
      </c>
      <c r="O201" s="94">
        <f t="shared" ref="O201:O260" si="130">G201+CG201</f>
        <v>108.37730000000001</v>
      </c>
      <c r="P201" s="46">
        <f t="shared" ref="P201:P260" si="131">H201+CH201</f>
        <v>104.5316</v>
      </c>
      <c r="Q201" s="94">
        <f t="shared" ref="Q201:Q260" si="132">G201+CI201</f>
        <v>108.37730000000001</v>
      </c>
      <c r="R201" s="46">
        <f t="shared" ref="R201:R260" si="133">H201+CJ201</f>
        <v>104.5316</v>
      </c>
      <c r="S201" s="94">
        <f t="shared" ref="S201:S260" si="134">G201+CK201</f>
        <v>110.62730000000001</v>
      </c>
      <c r="T201" s="46">
        <f t="shared" ref="T201:T260" si="135">H201+CL201</f>
        <v>103.5316</v>
      </c>
      <c r="U201" s="94">
        <f t="shared" ref="U201:U260" si="136">E201+CM201</f>
        <v>118.85763</v>
      </c>
      <c r="V201" s="95">
        <f t="shared" ref="V201:V260" si="137">F201+CN201</f>
        <v>105.96606000000001</v>
      </c>
      <c r="W201" s="96">
        <v>9.7930774517368366</v>
      </c>
      <c r="X201" s="96">
        <v>10.154056104564322</v>
      </c>
      <c r="Y201" s="96">
        <v>9.7030290330666826</v>
      </c>
      <c r="Z201" s="96">
        <v>9.7226128557498637</v>
      </c>
      <c r="AA201" s="96">
        <v>9.5091751610240056</v>
      </c>
      <c r="AB201" s="96">
        <v>9.614028012671449</v>
      </c>
      <c r="AC201" s="96">
        <v>9.6382035432609516</v>
      </c>
      <c r="AD201" s="96">
        <v>9.5419672493699323</v>
      </c>
      <c r="AE201" s="96">
        <v>8.8668729501611079</v>
      </c>
      <c r="AF201" s="96">
        <f t="shared" ref="AF201:AF260" si="138">+$Z201*$CP201</f>
        <v>10.148622121222983</v>
      </c>
      <c r="AG201" s="96">
        <f t="shared" ref="AG201:AG260" si="139">+$Z201*$CQ201</f>
        <v>9.909571903130022</v>
      </c>
      <c r="AH201" s="96">
        <f t="shared" ref="AH201:AH260" si="140">+$Z201*$CR201</f>
        <v>9.8467160486832181</v>
      </c>
      <c r="AI201" s="96">
        <f t="shared" ref="AI201:AI260" si="141">+$AD201*$CT201</f>
        <v>9.9704512943992114</v>
      </c>
      <c r="AJ201" s="96">
        <f t="shared" ref="AJ201:AJ260" si="142">+AC201*CU201</f>
        <v>9.6567632964124517</v>
      </c>
      <c r="AK201" s="127"/>
      <c r="AL201" s="13"/>
      <c r="AM201" s="13"/>
      <c r="AN201" s="13"/>
      <c r="AO201" s="13"/>
      <c r="AP201" s="13"/>
      <c r="AQ201" s="13"/>
      <c r="AR201" s="8">
        <f t="shared" ref="AR201:AR260" si="143">AC201*(1/(1-AR$2))+AR$3</f>
        <v>9.8277178201656188</v>
      </c>
      <c r="AS201" s="8">
        <f t="shared" ref="AS201:AS260" si="144">AD201*(1/(1-AS$2))+AS$3</f>
        <v>9.7299067683402107</v>
      </c>
      <c r="AT201" s="8">
        <f t="shared" ref="AT201:AT260" si="145">(AC201+AT$3)*AT$5+((1/(1-AT$2)-1)*AC201+AT$4*AC201)</f>
        <v>10.200206356652032</v>
      </c>
      <c r="AU201" s="8">
        <f t="shared" ref="AU201:AU260" si="146">(AD201+AU$3)*AU$5+((1/(1-AU$2)-1)*AD201+AU$4*AD201)</f>
        <v>10.098688282785941</v>
      </c>
      <c r="AV201" s="8">
        <f t="shared" si="129"/>
        <v>9.9641298069859516</v>
      </c>
      <c r="AW201" s="8"/>
      <c r="AX201" s="8">
        <f t="shared" ref="AX201:AX256" si="147">(Z201*(1/(1-$AX$2))+0.00447)</f>
        <v>9.8972384734939602</v>
      </c>
      <c r="AY201" s="8">
        <f t="shared" ref="AY201:AY260" si="148">AC201*(1/(1-AY$2))+AY$3</f>
        <v>9.8114137425276002</v>
      </c>
      <c r="AZ201" s="8">
        <f t="shared" ref="AZ201:AZ260" si="149">AB201*(1/(1-AZ$2))+AZ$3</f>
        <v>9.6189558480813542</v>
      </c>
      <c r="BA201" s="8">
        <v>9.8998520983279157</v>
      </c>
      <c r="BB201" s="8">
        <f t="shared" ref="BB201:BB260" si="150">AA201*(1/(1-BB$2))+BB$3</f>
        <v>9.7658056983543471</v>
      </c>
      <c r="BC201" s="8">
        <v>9.7354825185648917</v>
      </c>
      <c r="BD201" s="8">
        <f t="shared" ref="BD201:BD260" si="151">Z201*(1/(1-BD$2))+BD$3</f>
        <v>9.8269623864890647</v>
      </c>
      <c r="BE201" s="5"/>
      <c r="BF201" s="60">
        <f t="shared" ref="BF201:BF260" si="152">+$E201*$BG$4+$F201*$BG$5</f>
        <v>119.330951</v>
      </c>
      <c r="BG201" s="62">
        <f t="shared" ref="BG201:BG260" si="153">+$G201*$BG$4+$H201*$BG$5</f>
        <v>107.22364899999999</v>
      </c>
      <c r="BH201" s="62">
        <f t="shared" ref="BH201:BH260" si="154">+$I201*$BG$4+$J201*$BG$5</f>
        <v>114.711331</v>
      </c>
      <c r="BI201" s="62">
        <f t="shared" ref="BI201:BI260" si="155">+$M201*$BG$4+$N201*$BG$5</f>
        <v>114.467668</v>
      </c>
      <c r="BJ201" s="62">
        <f t="shared" ref="BJ201:BJ260" si="156">+$Q201*$BG$4+$R201*$BG$5</f>
        <v>106.72364899999999</v>
      </c>
      <c r="BK201" s="62">
        <f t="shared" ref="BK201:BK260" si="157">+$K201*$BG$4+$L201*$BG$5</f>
        <v>116.12647999999999</v>
      </c>
      <c r="BL201" s="62">
        <f t="shared" ref="BL201:BL260" si="158">+$U201*$BG$4+$V201*$BG$5</f>
        <v>113.31425490000001</v>
      </c>
      <c r="BM201" s="62">
        <f t="shared" ref="BM201:BM260" si="159">+$O201*$BG$4+$P201*$BG$5</f>
        <v>106.72364899999999</v>
      </c>
      <c r="BN201" s="63">
        <f t="shared" ref="BN201:BN260" si="160">+$S201*$BG$4+$T201*$BG$5</f>
        <v>107.576149</v>
      </c>
      <c r="BO201" s="50"/>
      <c r="BP201" s="104"/>
      <c r="BX201" s="53">
        <f t="shared" si="124"/>
        <v>2031</v>
      </c>
      <c r="BY201" s="97">
        <f t="shared" ref="BY201:BY260" si="161">+D201</f>
        <v>47849</v>
      </c>
      <c r="BZ201" s="56">
        <f t="shared" si="125"/>
        <v>10.016767273450647</v>
      </c>
      <c r="CA201" s="56">
        <f t="shared" si="126"/>
        <v>9.7658056983543471</v>
      </c>
      <c r="CB201" s="56">
        <v>9.8965357717973035</v>
      </c>
      <c r="CC201" s="56">
        <v>9.7322384716286532</v>
      </c>
      <c r="CD201" s="56">
        <v>9.8965357717973035</v>
      </c>
      <c r="CE201" s="56">
        <f t="shared" si="127"/>
        <v>9.8046957071264433</v>
      </c>
      <c r="CF201" s="1"/>
      <c r="CG201" s="98">
        <v>-0.5</v>
      </c>
      <c r="CH201" s="99">
        <v>-0.5</v>
      </c>
      <c r="CI201" s="99">
        <v>-0.5</v>
      </c>
      <c r="CJ201" s="99">
        <v>-0.5</v>
      </c>
      <c r="CK201" s="99">
        <v>1.75</v>
      </c>
      <c r="CL201" s="99">
        <v>-1.5</v>
      </c>
      <c r="CM201" s="99">
        <v>-6.9552699999999987</v>
      </c>
      <c r="CN201" s="100">
        <v>-4.7725399999999922</v>
      </c>
      <c r="CO201" s="13"/>
      <c r="CP201" s="101">
        <v>1.0438163353610426</v>
      </c>
      <c r="CQ201" s="102">
        <v>1.0192293008221132</v>
      </c>
      <c r="CR201" s="102">
        <v>1.0127643869785437</v>
      </c>
      <c r="CS201" s="102">
        <v>0.97804729059024154</v>
      </c>
      <c r="CT201" s="102">
        <v>1.0449052101973597</v>
      </c>
      <c r="CU201" s="103">
        <v>1.001925644449009</v>
      </c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</row>
    <row r="202" spans="1:143" ht="12.75" x14ac:dyDescent="0.2">
      <c r="A202" s="3">
        <f t="shared" si="123"/>
        <v>2031</v>
      </c>
      <c r="B202" s="43">
        <v>47880</v>
      </c>
      <c r="C202" s="43">
        <v>47907</v>
      </c>
      <c r="D202" s="44">
        <f t="shared" si="128"/>
        <v>47880</v>
      </c>
      <c r="E202" s="94">
        <v>122.0792</v>
      </c>
      <c r="F202" s="46">
        <v>106.29859999999999</v>
      </c>
      <c r="G202" s="94">
        <v>106.48439999999999</v>
      </c>
      <c r="H202" s="46">
        <v>103.721</v>
      </c>
      <c r="I202" s="94">
        <v>118.02030000000001</v>
      </c>
      <c r="J202" s="46">
        <v>100.70269999999999</v>
      </c>
      <c r="K202" s="94">
        <v>119.5548</v>
      </c>
      <c r="L202" s="46">
        <v>109.3442</v>
      </c>
      <c r="M202" s="94">
        <v>114.8319</v>
      </c>
      <c r="N202" s="46">
        <v>108.33240000000001</v>
      </c>
      <c r="O202" s="94">
        <f t="shared" si="130"/>
        <v>105.48439999999999</v>
      </c>
      <c r="P202" s="46">
        <f t="shared" si="131"/>
        <v>102.471</v>
      </c>
      <c r="Q202" s="94">
        <f t="shared" si="132"/>
        <v>106.48439999999999</v>
      </c>
      <c r="R202" s="46">
        <f t="shared" si="133"/>
        <v>103.221</v>
      </c>
      <c r="S202" s="94">
        <f t="shared" si="134"/>
        <v>108.98439999999999</v>
      </c>
      <c r="T202" s="46">
        <f t="shared" si="135"/>
        <v>105.971</v>
      </c>
      <c r="U202" s="94">
        <f t="shared" si="136"/>
        <v>118.55895</v>
      </c>
      <c r="V202" s="95">
        <f t="shared" si="137"/>
        <v>101.93463999999999</v>
      </c>
      <c r="W202" s="96">
        <v>9.698840122463686</v>
      </c>
      <c r="X202" s="96">
        <v>9.9986071363538045</v>
      </c>
      <c r="Y202" s="96">
        <v>9.4641274808604567</v>
      </c>
      <c r="Z202" s="96">
        <v>9.4686169060107552</v>
      </c>
      <c r="AA202" s="96">
        <v>9.2799250957308939</v>
      </c>
      <c r="AB202" s="96">
        <v>9.4341644102152546</v>
      </c>
      <c r="AC202" s="96">
        <v>9.4598896168997904</v>
      </c>
      <c r="AD202" s="96">
        <v>9.3654349518581075</v>
      </c>
      <c r="AE202" s="96">
        <v>8.8027250048622001</v>
      </c>
      <c r="AF202" s="96">
        <f t="shared" si="138"/>
        <v>9.8936374753952325</v>
      </c>
      <c r="AG202" s="96">
        <f t="shared" si="139"/>
        <v>9.6550815342676426</v>
      </c>
      <c r="AH202" s="96">
        <f t="shared" si="140"/>
        <v>9.5925967052897185</v>
      </c>
      <c r="AI202" s="96">
        <f t="shared" si="141"/>
        <v>9.7921882666373889</v>
      </c>
      <c r="AJ202" s="96">
        <f t="shared" si="142"/>
        <v>9.4784493375529184</v>
      </c>
      <c r="AK202" s="127"/>
      <c r="AL202" s="13"/>
      <c r="AM202" s="13"/>
      <c r="AN202" s="13"/>
      <c r="AO202" s="13"/>
      <c r="AP202" s="13"/>
      <c r="AQ202" s="13"/>
      <c r="AR202" s="8">
        <f t="shared" si="143"/>
        <v>9.6464860625061402</v>
      </c>
      <c r="AS202" s="8">
        <f t="shared" si="144"/>
        <v>9.5504857931274607</v>
      </c>
      <c r="AT202" s="8">
        <f t="shared" si="145"/>
        <v>10.012105946549122</v>
      </c>
      <c r="AU202" s="8">
        <f t="shared" si="146"/>
        <v>9.9124672834730365</v>
      </c>
      <c r="AV202" s="8">
        <f t="shared" si="129"/>
        <v>9.7803862714139385</v>
      </c>
      <c r="AW202" s="8"/>
      <c r="AX202" s="8">
        <f t="shared" si="147"/>
        <v>9.6387973361932797</v>
      </c>
      <c r="AY202" s="8">
        <f t="shared" si="148"/>
        <v>9.6304762221205369</v>
      </c>
      <c r="AZ202" s="8">
        <f t="shared" si="149"/>
        <v>9.4390302144637133</v>
      </c>
      <c r="BA202" s="8">
        <v>9.6406724888661302</v>
      </c>
      <c r="BB202" s="8">
        <f t="shared" si="150"/>
        <v>9.530894267579562</v>
      </c>
      <c r="BC202" s="8">
        <v>9.4805641603234303</v>
      </c>
      <c r="BD202" s="8">
        <f t="shared" si="151"/>
        <v>9.5718182883081422</v>
      </c>
      <c r="BE202" s="5"/>
      <c r="BF202" s="60">
        <f t="shared" si="152"/>
        <v>115.293542</v>
      </c>
      <c r="BG202" s="62">
        <f t="shared" si="153"/>
        <v>105.29613799999998</v>
      </c>
      <c r="BH202" s="62">
        <f t="shared" si="154"/>
        <v>110.57373199999999</v>
      </c>
      <c r="BI202" s="62">
        <f t="shared" si="155"/>
        <v>112.037115</v>
      </c>
      <c r="BJ202" s="62">
        <f t="shared" si="156"/>
        <v>105.08113799999998</v>
      </c>
      <c r="BK202" s="62">
        <f t="shared" si="157"/>
        <v>115.16424199999999</v>
      </c>
      <c r="BL202" s="62">
        <f t="shared" si="158"/>
        <v>111.41049669999998</v>
      </c>
      <c r="BM202" s="62">
        <f t="shared" si="159"/>
        <v>104.188638</v>
      </c>
      <c r="BN202" s="63">
        <f t="shared" si="160"/>
        <v>107.688638</v>
      </c>
      <c r="BO202" s="50"/>
      <c r="BP202" s="104"/>
      <c r="BX202" s="53">
        <f t="shared" si="124"/>
        <v>2031</v>
      </c>
      <c r="BY202" s="97">
        <f t="shared" si="161"/>
        <v>47880</v>
      </c>
      <c r="BZ202" s="56">
        <f t="shared" si="125"/>
        <v>9.7709584945575241</v>
      </c>
      <c r="CA202" s="56">
        <f t="shared" si="126"/>
        <v>9.530894267579562</v>
      </c>
      <c r="CB202" s="56">
        <v>9.637356162335518</v>
      </c>
      <c r="CC202" s="56">
        <v>9.4773196482153477</v>
      </c>
      <c r="CD202" s="56">
        <v>9.637356162335518</v>
      </c>
      <c r="CE202" s="56">
        <f t="shared" si="127"/>
        <v>9.5694226516121663</v>
      </c>
      <c r="CF202" s="1"/>
      <c r="CG202" s="98">
        <v>-1</v>
      </c>
      <c r="CH202" s="99">
        <v>-1.2499999999999929</v>
      </c>
      <c r="CI202" s="99">
        <v>0</v>
      </c>
      <c r="CJ202" s="99">
        <v>-0.5</v>
      </c>
      <c r="CK202" s="99">
        <v>2.5</v>
      </c>
      <c r="CL202" s="99">
        <v>2.25</v>
      </c>
      <c r="CM202" s="99">
        <v>-3.5202500000000043</v>
      </c>
      <c r="CN202" s="100">
        <v>-4.3639600000000058</v>
      </c>
      <c r="CO202" s="13"/>
      <c r="CP202" s="101">
        <v>1.0448872917347274</v>
      </c>
      <c r="CQ202" s="102">
        <v>1.0196929108134598</v>
      </c>
      <c r="CR202" s="102">
        <v>1.0130937602090819</v>
      </c>
      <c r="CS202" s="102">
        <v>0.98007187193727541</v>
      </c>
      <c r="CT202" s="102">
        <v>1.0455668441426325</v>
      </c>
      <c r="CU202" s="103">
        <v>1.0019619383951344</v>
      </c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46"/>
      <c r="DT202" s="46"/>
      <c r="DU202" s="46"/>
      <c r="DV202" s="46"/>
      <c r="DW202" s="46"/>
      <c r="DX202" s="46"/>
      <c r="DY202" s="46"/>
      <c r="DZ202" s="46"/>
      <c r="EA202" s="46"/>
      <c r="EB202" s="46"/>
      <c r="EC202" s="46"/>
      <c r="ED202" s="46"/>
      <c r="EE202" s="46"/>
      <c r="EF202" s="46"/>
      <c r="EG202" s="46"/>
      <c r="EH202" s="46"/>
      <c r="EI202" s="46"/>
      <c r="EJ202" s="46"/>
      <c r="EK202" s="46"/>
      <c r="EL202" s="46"/>
      <c r="EM202" s="46"/>
    </row>
    <row r="203" spans="1:143" ht="12.75" x14ac:dyDescent="0.2">
      <c r="A203" s="3">
        <f t="shared" si="123"/>
        <v>2031</v>
      </c>
      <c r="B203" s="43">
        <v>47908</v>
      </c>
      <c r="C203" s="43">
        <v>47938</v>
      </c>
      <c r="D203" s="44">
        <f t="shared" si="128"/>
        <v>47908</v>
      </c>
      <c r="E203" s="94">
        <v>103.4667</v>
      </c>
      <c r="F203" s="46">
        <v>97.655990000000003</v>
      </c>
      <c r="G203" s="94">
        <v>100.0663</v>
      </c>
      <c r="H203" s="46">
        <v>97.552970000000002</v>
      </c>
      <c r="I203" s="94">
        <v>97.040760000000006</v>
      </c>
      <c r="J203" s="46">
        <v>91.482770000000002</v>
      </c>
      <c r="K203" s="94">
        <v>106.7079</v>
      </c>
      <c r="L203" s="46">
        <v>100.848</v>
      </c>
      <c r="M203" s="94">
        <v>104.90049999999999</v>
      </c>
      <c r="N203" s="46">
        <v>100.58629999999999</v>
      </c>
      <c r="O203" s="94">
        <f t="shared" si="130"/>
        <v>99.066299999999998</v>
      </c>
      <c r="P203" s="46">
        <f t="shared" si="131"/>
        <v>96.052970000000002</v>
      </c>
      <c r="Q203" s="94">
        <f t="shared" si="132"/>
        <v>100.0663</v>
      </c>
      <c r="R203" s="46">
        <f t="shared" si="133"/>
        <v>97.052970000000002</v>
      </c>
      <c r="S203" s="94">
        <f t="shared" si="134"/>
        <v>102.3163</v>
      </c>
      <c r="T203" s="46">
        <f t="shared" si="135"/>
        <v>99.552970000000002</v>
      </c>
      <c r="U203" s="94">
        <f t="shared" si="136"/>
        <v>100.28516</v>
      </c>
      <c r="V203" s="95">
        <f t="shared" si="137"/>
        <v>95.215640000000008</v>
      </c>
      <c r="W203" s="96">
        <v>8.9946579422883097</v>
      </c>
      <c r="X203" s="96">
        <v>9.1691985268355989</v>
      </c>
      <c r="Y203" s="96">
        <v>8.8117977138651788</v>
      </c>
      <c r="Z203" s="96">
        <v>8.8798244935762352</v>
      </c>
      <c r="AA203" s="96">
        <v>8.6849476897892206</v>
      </c>
      <c r="AB203" s="96">
        <v>9.2880040495352638</v>
      </c>
      <c r="AC203" s="96">
        <v>9.3094470887538865</v>
      </c>
      <c r="AD203" s="96">
        <v>9.21649332996693</v>
      </c>
      <c r="AE203" s="96">
        <v>8.5839202752274204</v>
      </c>
      <c r="AF203" s="96">
        <f t="shared" si="138"/>
        <v>9.3017482401881164</v>
      </c>
      <c r="AG203" s="96">
        <f t="shared" si="139"/>
        <v>9.0648027930439081</v>
      </c>
      <c r="AH203" s="96">
        <f t="shared" si="140"/>
        <v>9.003184603656015</v>
      </c>
      <c r="AI203" s="96">
        <f t="shared" si="141"/>
        <v>9.6380513572092319</v>
      </c>
      <c r="AJ203" s="96">
        <f t="shared" si="142"/>
        <v>9.3280068391933266</v>
      </c>
      <c r="AK203" s="127"/>
      <c r="AL203" s="13"/>
      <c r="AM203" s="13"/>
      <c r="AN203" s="13"/>
      <c r="AO203" s="13"/>
      <c r="AP203" s="13"/>
      <c r="AQ203" s="13"/>
      <c r="AR203" s="8">
        <f t="shared" si="143"/>
        <v>9.4935817753368088</v>
      </c>
      <c r="AS203" s="8">
        <f t="shared" si="144"/>
        <v>9.3991069722196663</v>
      </c>
      <c r="AT203" s="8">
        <f t="shared" si="145"/>
        <v>9.8534066131956095</v>
      </c>
      <c r="AU203" s="8">
        <f t="shared" si="146"/>
        <v>9.7553512312899926</v>
      </c>
      <c r="AV203" s="8">
        <f t="shared" si="129"/>
        <v>9.6253616480105197</v>
      </c>
      <c r="AW203" s="8"/>
      <c r="AX203" s="8">
        <f t="shared" si="147"/>
        <v>9.0397004574442761</v>
      </c>
      <c r="AY203" s="8">
        <f t="shared" si="148"/>
        <v>9.4778201813839527</v>
      </c>
      <c r="AZ203" s="8">
        <f t="shared" si="149"/>
        <v>9.2928194461592426</v>
      </c>
      <c r="BA203" s="8">
        <v>9.0398641150794745</v>
      </c>
      <c r="BB203" s="8">
        <f t="shared" si="150"/>
        <v>8.9212238034524258</v>
      </c>
      <c r="BC203" s="8">
        <v>8.889633860746768</v>
      </c>
      <c r="BD203" s="8">
        <f t="shared" si="151"/>
        <v>8.9803643330750731</v>
      </c>
      <c r="BE203" s="5"/>
      <c r="BF203" s="60">
        <f t="shared" si="152"/>
        <v>100.96809469999999</v>
      </c>
      <c r="BG203" s="62">
        <f t="shared" si="153"/>
        <v>98.985568099999995</v>
      </c>
      <c r="BH203" s="62">
        <f t="shared" si="154"/>
        <v>94.650824299999996</v>
      </c>
      <c r="BI203" s="62">
        <f t="shared" si="155"/>
        <v>103.04539399999999</v>
      </c>
      <c r="BJ203" s="62">
        <f t="shared" si="156"/>
        <v>98.770568099999991</v>
      </c>
      <c r="BK203" s="62">
        <f t="shared" si="157"/>
        <v>104.188143</v>
      </c>
      <c r="BL203" s="62">
        <f t="shared" si="158"/>
        <v>98.105266400000005</v>
      </c>
      <c r="BM203" s="62">
        <f t="shared" si="159"/>
        <v>97.770568099999991</v>
      </c>
      <c r="BN203" s="63">
        <f t="shared" si="160"/>
        <v>101.12806810000001</v>
      </c>
      <c r="BO203" s="50"/>
      <c r="BP203" s="104"/>
      <c r="BX203" s="53">
        <f t="shared" si="124"/>
        <v>2031</v>
      </c>
      <c r="BY203" s="97">
        <f t="shared" si="161"/>
        <v>47908</v>
      </c>
      <c r="BZ203" s="56">
        <f t="shared" si="125"/>
        <v>9.099768282606421</v>
      </c>
      <c r="CA203" s="56">
        <f t="shared" si="126"/>
        <v>8.9212238034524258</v>
      </c>
      <c r="CB203" s="56">
        <v>9.0365477885488623</v>
      </c>
      <c r="CC203" s="56">
        <v>8.8863882703164307</v>
      </c>
      <c r="CD203" s="56">
        <v>9.0365477885488623</v>
      </c>
      <c r="CE203" s="56">
        <f t="shared" si="127"/>
        <v>8.9588136553666065</v>
      </c>
      <c r="CF203" s="1"/>
      <c r="CG203" s="98">
        <v>-1</v>
      </c>
      <c r="CH203" s="99">
        <v>-1.5</v>
      </c>
      <c r="CI203" s="99">
        <v>0</v>
      </c>
      <c r="CJ203" s="99">
        <v>-0.5</v>
      </c>
      <c r="CK203" s="99">
        <v>2.25</v>
      </c>
      <c r="CL203" s="99">
        <v>2</v>
      </c>
      <c r="CM203" s="99">
        <v>-3.1815399999999983</v>
      </c>
      <c r="CN203" s="100">
        <v>-2.4403499999999951</v>
      </c>
      <c r="CO203" s="13"/>
      <c r="CP203" s="101">
        <v>1.0475148745245029</v>
      </c>
      <c r="CQ203" s="102">
        <v>1.0208313012944668</v>
      </c>
      <c r="CR203" s="102">
        <v>1.0138921788565776</v>
      </c>
      <c r="CS203" s="102">
        <v>0.97805398024161516</v>
      </c>
      <c r="CT203" s="102">
        <v>1.0457395250177883</v>
      </c>
      <c r="CU203" s="103">
        <v>1.0019936469118409</v>
      </c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</row>
    <row r="204" spans="1:143" ht="12.75" x14ac:dyDescent="0.2">
      <c r="A204" s="3">
        <f t="shared" si="123"/>
        <v>2031</v>
      </c>
      <c r="B204" s="43">
        <v>47939</v>
      </c>
      <c r="C204" s="43">
        <v>47968</v>
      </c>
      <c r="D204" s="44">
        <f t="shared" si="128"/>
        <v>47939</v>
      </c>
      <c r="E204" s="94">
        <v>99.067170000000004</v>
      </c>
      <c r="F204" s="46">
        <v>93.681179999999998</v>
      </c>
      <c r="G204" s="94">
        <v>100.1306</v>
      </c>
      <c r="H204" s="46">
        <v>97.283320000000003</v>
      </c>
      <c r="I204" s="94">
        <v>92.831860000000006</v>
      </c>
      <c r="J204" s="46">
        <v>87.682860000000005</v>
      </c>
      <c r="K204" s="94">
        <v>108.7564</v>
      </c>
      <c r="L204" s="46">
        <v>101.8861</v>
      </c>
      <c r="M204" s="94">
        <v>104.9054</v>
      </c>
      <c r="N204" s="46">
        <v>100.90309999999999</v>
      </c>
      <c r="O204" s="94">
        <f t="shared" si="130"/>
        <v>98.880600000000001</v>
      </c>
      <c r="P204" s="46">
        <f t="shared" si="131"/>
        <v>96.283320000000003</v>
      </c>
      <c r="Q204" s="94">
        <f t="shared" si="132"/>
        <v>97.130600000000001</v>
      </c>
      <c r="R204" s="46">
        <f t="shared" si="133"/>
        <v>96.533320000000003</v>
      </c>
      <c r="S204" s="94">
        <f t="shared" si="134"/>
        <v>102.3806</v>
      </c>
      <c r="T204" s="46">
        <f t="shared" si="135"/>
        <v>95.283320000000003</v>
      </c>
      <c r="U204" s="94">
        <f t="shared" si="136"/>
        <v>98.635379999999998</v>
      </c>
      <c r="V204" s="95">
        <f t="shared" si="137"/>
        <v>97.793509999999998</v>
      </c>
      <c r="W204" s="96">
        <v>8.9106947236778637</v>
      </c>
      <c r="X204" s="96">
        <v>9.1491198210356224</v>
      </c>
      <c r="Y204" s="96">
        <v>8.6757513338963772</v>
      </c>
      <c r="Z204" s="96">
        <v>8.6969365624697055</v>
      </c>
      <c r="AA204" s="96">
        <v>8.2576848438723989</v>
      </c>
      <c r="AB204" s="96">
        <v>9.1715670459371275</v>
      </c>
      <c r="AC204" s="96">
        <v>9.0678161931176984</v>
      </c>
      <c r="AD204" s="96">
        <v>8.6428426768246602</v>
      </c>
      <c r="AE204" s="96">
        <v>8.3147379330698232</v>
      </c>
      <c r="AF204" s="96">
        <f t="shared" si="138"/>
        <v>9.1043889312981356</v>
      </c>
      <c r="AG204" s="96">
        <f t="shared" si="139"/>
        <v>8.8746169759642761</v>
      </c>
      <c r="AH204" s="96">
        <f t="shared" si="140"/>
        <v>8.8178235847428219</v>
      </c>
      <c r="AI204" s="96">
        <f t="shared" si="141"/>
        <v>9.0113182246562413</v>
      </c>
      <c r="AJ204" s="96">
        <f t="shared" si="142"/>
        <v>9.0863759784650728</v>
      </c>
      <c r="AK204" s="127"/>
      <c r="AL204" s="13"/>
      <c r="AM204" s="13"/>
      <c r="AN204" s="13"/>
      <c r="AO204" s="13"/>
      <c r="AP204" s="13"/>
      <c r="AQ204" s="13"/>
      <c r="AR204" s="8">
        <f t="shared" si="143"/>
        <v>9.2479969642419952</v>
      </c>
      <c r="AS204" s="8">
        <f t="shared" si="144"/>
        <v>8.8160694143964431</v>
      </c>
      <c r="AT204" s="8">
        <f t="shared" si="145"/>
        <v>9.5985141800008904</v>
      </c>
      <c r="AU204" s="8">
        <f t="shared" si="146"/>
        <v>9.1502166503077298</v>
      </c>
      <c r="AV204" s="8">
        <f t="shared" si="129"/>
        <v>9.2031993022367651</v>
      </c>
      <c r="AW204" s="8"/>
      <c r="AX204" s="8">
        <f t="shared" si="147"/>
        <v>8.8536118014547256</v>
      </c>
      <c r="AY204" s="8">
        <f t="shared" si="148"/>
        <v>9.2326340873847776</v>
      </c>
      <c r="AZ204" s="8">
        <f t="shared" si="149"/>
        <v>9.1763422858953323</v>
      </c>
      <c r="BA204" s="8">
        <v>8.8532434558919206</v>
      </c>
      <c r="BB204" s="8">
        <f t="shared" si="150"/>
        <v>8.4834096361024702</v>
      </c>
      <c r="BC204" s="8">
        <v>8.7060814888884241</v>
      </c>
      <c r="BD204" s="8">
        <f t="shared" si="151"/>
        <v>8.796649686056961</v>
      </c>
      <c r="BE204" s="5"/>
      <c r="BF204" s="60">
        <f t="shared" si="152"/>
        <v>96.751194299999995</v>
      </c>
      <c r="BG204" s="62">
        <f t="shared" si="153"/>
        <v>98.906269600000002</v>
      </c>
      <c r="BH204" s="62">
        <f t="shared" si="154"/>
        <v>90.617789999999999</v>
      </c>
      <c r="BI204" s="62">
        <f t="shared" si="155"/>
        <v>103.18441099999998</v>
      </c>
      <c r="BJ204" s="62">
        <f t="shared" si="156"/>
        <v>96.873769600000003</v>
      </c>
      <c r="BK204" s="62">
        <f t="shared" si="157"/>
        <v>105.80217099999999</v>
      </c>
      <c r="BL204" s="62">
        <f t="shared" si="158"/>
        <v>98.273375899999991</v>
      </c>
      <c r="BM204" s="62">
        <f t="shared" si="159"/>
        <v>97.763769600000003</v>
      </c>
      <c r="BN204" s="63">
        <f t="shared" si="160"/>
        <v>99.328769599999987</v>
      </c>
      <c r="BO204" s="50"/>
      <c r="BP204" s="104"/>
      <c r="BX204" s="53">
        <f t="shared" si="124"/>
        <v>2031</v>
      </c>
      <c r="BY204" s="97">
        <f t="shared" si="161"/>
        <v>47939</v>
      </c>
      <c r="BZ204" s="56">
        <f t="shared" si="125"/>
        <v>8.9597884699005856</v>
      </c>
      <c r="CA204" s="56">
        <f t="shared" si="126"/>
        <v>8.4834096361024702</v>
      </c>
      <c r="CB204" s="56">
        <v>8.8499271293613102</v>
      </c>
      <c r="CC204" s="56">
        <v>8.7028355635140038</v>
      </c>
      <c r="CD204" s="56">
        <v>8.8499271293613102</v>
      </c>
      <c r="CE204" s="56">
        <f t="shared" si="127"/>
        <v>8.5203255130053357</v>
      </c>
      <c r="CF204" s="1"/>
      <c r="CG204" s="98">
        <v>-1.25</v>
      </c>
      <c r="CH204" s="99">
        <v>-1</v>
      </c>
      <c r="CI204" s="99">
        <v>-3</v>
      </c>
      <c r="CJ204" s="99">
        <v>-0.75</v>
      </c>
      <c r="CK204" s="99">
        <v>2.25</v>
      </c>
      <c r="CL204" s="99">
        <v>-2</v>
      </c>
      <c r="CM204" s="99">
        <v>-0.43178999999999945</v>
      </c>
      <c r="CN204" s="100">
        <v>4.11233</v>
      </c>
      <c r="CO204" s="13"/>
      <c r="CP204" s="101">
        <v>1.0468501024356931</v>
      </c>
      <c r="CQ204" s="102">
        <v>1.0204302299112222</v>
      </c>
      <c r="CR204" s="102">
        <v>1.0138999544730252</v>
      </c>
      <c r="CS204" s="102">
        <v>0.94949351240610058</v>
      </c>
      <c r="CT204" s="102">
        <v>1.0426336058180985</v>
      </c>
      <c r="CU204" s="103">
        <v>1.0020467756460989</v>
      </c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46"/>
      <c r="DT204" s="46"/>
      <c r="DU204" s="46"/>
      <c r="DV204" s="46"/>
      <c r="DW204" s="46"/>
      <c r="DX204" s="46"/>
      <c r="DY204" s="46"/>
      <c r="DZ204" s="46"/>
      <c r="EA204" s="46"/>
      <c r="EB204" s="46"/>
      <c r="EC204" s="46"/>
      <c r="ED204" s="46"/>
      <c r="EE204" s="46"/>
      <c r="EF204" s="46"/>
      <c r="EG204" s="46"/>
      <c r="EH204" s="46"/>
      <c r="EI204" s="46"/>
      <c r="EJ204" s="46"/>
      <c r="EK204" s="46"/>
      <c r="EL204" s="46"/>
      <c r="EM204" s="46"/>
    </row>
    <row r="205" spans="1:143" ht="12.75" x14ac:dyDescent="0.2">
      <c r="A205" s="3">
        <f t="shared" si="123"/>
        <v>2031</v>
      </c>
      <c r="B205" s="43">
        <v>47969</v>
      </c>
      <c r="C205" s="43">
        <v>47999</v>
      </c>
      <c r="D205" s="44">
        <f t="shared" si="128"/>
        <v>47969</v>
      </c>
      <c r="E205" s="94">
        <v>92.767970000000005</v>
      </c>
      <c r="F205" s="46">
        <v>86.284859999999995</v>
      </c>
      <c r="G205" s="94">
        <v>100.3875</v>
      </c>
      <c r="H205" s="46">
        <v>97.951849999999993</v>
      </c>
      <c r="I205" s="94">
        <v>86.809830000000005</v>
      </c>
      <c r="J205" s="46">
        <v>80.611969999999999</v>
      </c>
      <c r="K205" s="94">
        <v>101.6957</v>
      </c>
      <c r="L205" s="46">
        <v>97.849279999999993</v>
      </c>
      <c r="M205" s="94">
        <v>104.43340000000001</v>
      </c>
      <c r="N205" s="46">
        <v>100.4089</v>
      </c>
      <c r="O205" s="94">
        <f t="shared" si="130"/>
        <v>99.387500000000003</v>
      </c>
      <c r="P205" s="46">
        <f t="shared" si="131"/>
        <v>96.451849999999993</v>
      </c>
      <c r="Q205" s="94">
        <f t="shared" si="132"/>
        <v>99.387500000000003</v>
      </c>
      <c r="R205" s="46">
        <f t="shared" si="133"/>
        <v>96.951849999999993</v>
      </c>
      <c r="S205" s="94">
        <f t="shared" si="134"/>
        <v>103.1375</v>
      </c>
      <c r="T205" s="46">
        <f t="shared" si="135"/>
        <v>95.951849999999993</v>
      </c>
      <c r="U205" s="94">
        <f t="shared" si="136"/>
        <v>92.164929999999998</v>
      </c>
      <c r="V205" s="95">
        <f t="shared" si="137"/>
        <v>87.890039999999999</v>
      </c>
      <c r="W205" s="96">
        <v>8.9879781447071316</v>
      </c>
      <c r="X205" s="96">
        <v>9.4231336503541474</v>
      </c>
      <c r="Y205" s="96">
        <v>8.7494696296169359</v>
      </c>
      <c r="Z205" s="96">
        <v>8.7314413326577203</v>
      </c>
      <c r="AA205" s="96">
        <v>8.2921904543302443</v>
      </c>
      <c r="AB205" s="96">
        <v>9.1381568451275523</v>
      </c>
      <c r="AC205" s="96">
        <v>8.787272619371139</v>
      </c>
      <c r="AD205" s="96">
        <v>8.6837677063481173</v>
      </c>
      <c r="AE205" s="96">
        <v>8.3736876500689341</v>
      </c>
      <c r="AF205" s="96">
        <f t="shared" si="138"/>
        <v>9.1398827831813811</v>
      </c>
      <c r="AG205" s="96">
        <f t="shared" si="139"/>
        <v>8.9096163368243584</v>
      </c>
      <c r="AH205" s="96">
        <f t="shared" si="140"/>
        <v>8.8524518563208954</v>
      </c>
      <c r="AI205" s="96">
        <f t="shared" si="141"/>
        <v>9.0539742119677005</v>
      </c>
      <c r="AJ205" s="96">
        <f t="shared" si="142"/>
        <v>8.8058323131559817</v>
      </c>
      <c r="AK205" s="127"/>
      <c r="AL205" s="13"/>
      <c r="AM205" s="13"/>
      <c r="AN205" s="13"/>
      <c r="AO205" s="13"/>
      <c r="AP205" s="13"/>
      <c r="AQ205" s="13"/>
      <c r="AR205" s="8">
        <f t="shared" si="143"/>
        <v>8.9628627293130805</v>
      </c>
      <c r="AS205" s="8">
        <f t="shared" si="144"/>
        <v>8.8576641186585192</v>
      </c>
      <c r="AT205" s="8">
        <f t="shared" si="145"/>
        <v>9.3025734066112573</v>
      </c>
      <c r="AU205" s="8">
        <f t="shared" si="146"/>
        <v>9.1933877867070493</v>
      </c>
      <c r="AV205" s="8">
        <f t="shared" si="129"/>
        <v>9.079122010322477</v>
      </c>
      <c r="AW205" s="8"/>
      <c r="AX205" s="8">
        <f t="shared" si="147"/>
        <v>8.8887204402296707</v>
      </c>
      <c r="AY205" s="8">
        <f t="shared" si="148"/>
        <v>8.9479627796764465</v>
      </c>
      <c r="AZ205" s="8">
        <f t="shared" si="149"/>
        <v>9.1429205626124386</v>
      </c>
      <c r="BA205" s="8">
        <v>8.8884524533686147</v>
      </c>
      <c r="BB205" s="8">
        <f t="shared" si="150"/>
        <v>8.5187673678965528</v>
      </c>
      <c r="BC205" s="8">
        <v>8.7407116044701407</v>
      </c>
      <c r="BD205" s="8">
        <f t="shared" si="151"/>
        <v>8.8313104295908786</v>
      </c>
      <c r="BE205" s="5"/>
      <c r="BF205" s="60">
        <f t="shared" si="152"/>
        <v>89.980232699999988</v>
      </c>
      <c r="BG205" s="62">
        <f t="shared" si="153"/>
        <v>99.340170499999999</v>
      </c>
      <c r="BH205" s="62">
        <f t="shared" si="154"/>
        <v>84.144750200000004</v>
      </c>
      <c r="BI205" s="62">
        <f t="shared" si="155"/>
        <v>102.702865</v>
      </c>
      <c r="BJ205" s="62">
        <f t="shared" si="156"/>
        <v>98.340170499999999</v>
      </c>
      <c r="BK205" s="62">
        <f t="shared" si="157"/>
        <v>100.04173939999998</v>
      </c>
      <c r="BL205" s="62">
        <f t="shared" si="158"/>
        <v>90.326727299999988</v>
      </c>
      <c r="BM205" s="62">
        <f t="shared" si="159"/>
        <v>98.125170499999996</v>
      </c>
      <c r="BN205" s="63">
        <f t="shared" si="160"/>
        <v>100.04767049999998</v>
      </c>
      <c r="BO205" s="50"/>
      <c r="BP205" s="104"/>
      <c r="BX205" s="53">
        <f t="shared" si="124"/>
        <v>2031</v>
      </c>
      <c r="BY205" s="97">
        <f t="shared" si="161"/>
        <v>47969</v>
      </c>
      <c r="BZ205" s="56">
        <f t="shared" si="125"/>
        <v>9.0356381413899953</v>
      </c>
      <c r="CA205" s="56">
        <f t="shared" si="126"/>
        <v>8.5187673678965528</v>
      </c>
      <c r="CB205" s="56">
        <v>8.8851361268380025</v>
      </c>
      <c r="CC205" s="56">
        <v>8.7374657422883253</v>
      </c>
      <c r="CD205" s="56">
        <v>8.8851361268380025</v>
      </c>
      <c r="CE205" s="56">
        <f t="shared" si="127"/>
        <v>8.5557376748052594</v>
      </c>
      <c r="CF205" s="1"/>
      <c r="CG205" s="98">
        <v>-1</v>
      </c>
      <c r="CH205" s="99">
        <v>-1.5</v>
      </c>
      <c r="CI205" s="99">
        <v>-1</v>
      </c>
      <c r="CJ205" s="99">
        <v>-1</v>
      </c>
      <c r="CK205" s="99">
        <v>2.75</v>
      </c>
      <c r="CL205" s="99">
        <v>-2</v>
      </c>
      <c r="CM205" s="99">
        <v>-0.60304000000000002</v>
      </c>
      <c r="CN205" s="100">
        <v>1.6051799999999972</v>
      </c>
      <c r="CO205" s="13"/>
      <c r="CP205" s="101">
        <v>1.0467782391202687</v>
      </c>
      <c r="CQ205" s="102">
        <v>1.0204061388467698</v>
      </c>
      <c r="CR205" s="102">
        <v>1.0138591693000978</v>
      </c>
      <c r="CS205" s="102">
        <v>0.94969319937081065</v>
      </c>
      <c r="CT205" s="102">
        <v>1.0426320139066998</v>
      </c>
      <c r="CU205" s="103">
        <v>1.0021121108435771</v>
      </c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46"/>
      <c r="DT205" s="46"/>
      <c r="DU205" s="46"/>
      <c r="DV205" s="46"/>
      <c r="DW205" s="46"/>
      <c r="DX205" s="46"/>
      <c r="DY205" s="46"/>
      <c r="DZ205" s="46"/>
      <c r="EA205" s="46"/>
      <c r="EB205" s="46"/>
      <c r="EC205" s="46"/>
      <c r="ED205" s="46"/>
      <c r="EE205" s="46"/>
      <c r="EF205" s="46"/>
      <c r="EG205" s="46"/>
      <c r="EH205" s="46"/>
      <c r="EI205" s="46"/>
      <c r="EJ205" s="46"/>
      <c r="EK205" s="46"/>
      <c r="EL205" s="46"/>
      <c r="EM205" s="46"/>
    </row>
    <row r="206" spans="1:143" ht="12.75" x14ac:dyDescent="0.2">
      <c r="A206" s="3">
        <f t="shared" si="123"/>
        <v>2031</v>
      </c>
      <c r="B206" s="43">
        <v>48000</v>
      </c>
      <c r="C206" s="43">
        <v>48029</v>
      </c>
      <c r="D206" s="44">
        <f t="shared" si="128"/>
        <v>48000</v>
      </c>
      <c r="E206" s="94">
        <v>104.3152</v>
      </c>
      <c r="F206" s="46">
        <v>90.434809999999999</v>
      </c>
      <c r="G206" s="94">
        <v>111.1708</v>
      </c>
      <c r="H206" s="46">
        <v>99.954400000000007</v>
      </c>
      <c r="I206" s="94">
        <v>97.849010000000007</v>
      </c>
      <c r="J206" s="46">
        <v>84.579319999999996</v>
      </c>
      <c r="K206" s="94">
        <v>114.7281</v>
      </c>
      <c r="L206" s="46">
        <v>100.9529</v>
      </c>
      <c r="M206" s="94">
        <v>114.1384</v>
      </c>
      <c r="N206" s="46">
        <v>101.4405</v>
      </c>
      <c r="O206" s="94">
        <f t="shared" si="130"/>
        <v>110.9208</v>
      </c>
      <c r="P206" s="46">
        <f t="shared" si="131"/>
        <v>99.204400000000007</v>
      </c>
      <c r="Q206" s="94">
        <f t="shared" si="132"/>
        <v>111.1708</v>
      </c>
      <c r="R206" s="46">
        <f t="shared" si="133"/>
        <v>99.204400000000007</v>
      </c>
      <c r="S206" s="94">
        <f t="shared" si="134"/>
        <v>114.1708</v>
      </c>
      <c r="T206" s="46">
        <f t="shared" si="135"/>
        <v>97.954400000000007</v>
      </c>
      <c r="U206" s="94">
        <f t="shared" si="136"/>
        <v>106.45623000000001</v>
      </c>
      <c r="V206" s="95">
        <f t="shared" si="137"/>
        <v>95.110479999999995</v>
      </c>
      <c r="W206" s="96">
        <v>9.1794025459429083</v>
      </c>
      <c r="X206" s="96">
        <v>9.4620308755007514</v>
      </c>
      <c r="Y206" s="96">
        <v>8.8135499227220055</v>
      </c>
      <c r="Z206" s="96">
        <v>8.7787389941425999</v>
      </c>
      <c r="AA206" s="96">
        <v>8.3394927160706303</v>
      </c>
      <c r="AB206" s="96">
        <v>9.2061379361175284</v>
      </c>
      <c r="AC206" s="96">
        <v>8.8487077735862822</v>
      </c>
      <c r="AD206" s="96">
        <v>8.6582348068013282</v>
      </c>
      <c r="AE206" s="96">
        <v>8.4348748653362211</v>
      </c>
      <c r="AF206" s="96">
        <f t="shared" si="138"/>
        <v>9.188413480535921</v>
      </c>
      <c r="AG206" s="96">
        <f t="shared" si="139"/>
        <v>8.957407057673846</v>
      </c>
      <c r="AH206" s="96">
        <f t="shared" si="140"/>
        <v>8.899871981813714</v>
      </c>
      <c r="AI206" s="96">
        <f t="shared" si="141"/>
        <v>9.0306665943923878</v>
      </c>
      <c r="AJ206" s="96">
        <f t="shared" si="142"/>
        <v>8.8672676025178063</v>
      </c>
      <c r="AK206" s="127"/>
      <c r="AL206" s="13"/>
      <c r="AM206" s="13"/>
      <c r="AN206" s="13"/>
      <c r="AO206" s="13"/>
      <c r="AP206" s="13"/>
      <c r="AQ206" s="13"/>
      <c r="AR206" s="8">
        <f t="shared" si="143"/>
        <v>9.0253031746989354</v>
      </c>
      <c r="AS206" s="8">
        <f t="shared" si="144"/>
        <v>8.8317134127465486</v>
      </c>
      <c r="AT206" s="8">
        <f t="shared" si="145"/>
        <v>9.3673803341374793</v>
      </c>
      <c r="AU206" s="8">
        <f t="shared" si="146"/>
        <v>9.1664535535045371</v>
      </c>
      <c r="AV206" s="8">
        <f t="shared" si="129"/>
        <v>9.097712618771876</v>
      </c>
      <c r="AW206" s="8"/>
      <c r="AX206" s="8">
        <f t="shared" si="147"/>
        <v>8.9368458589159534</v>
      </c>
      <c r="AY206" s="8">
        <f t="shared" si="148"/>
        <v>9.0103018504173331</v>
      </c>
      <c r="AZ206" s="8">
        <f t="shared" si="149"/>
        <v>9.2109250988463263</v>
      </c>
      <c r="BA206" s="8">
        <v>8.9367156377096411</v>
      </c>
      <c r="BB206" s="8">
        <f t="shared" si="150"/>
        <v>8.5672377662369428</v>
      </c>
      <c r="BC206" s="8">
        <v>8.7881812790377829</v>
      </c>
      <c r="BD206" s="8">
        <f t="shared" si="151"/>
        <v>8.8788218926595679</v>
      </c>
      <c r="BE206" s="5"/>
      <c r="BF206" s="60">
        <f t="shared" si="152"/>
        <v>98.346632299999996</v>
      </c>
      <c r="BG206" s="62">
        <f t="shared" si="153"/>
        <v>106.347748</v>
      </c>
      <c r="BH206" s="62">
        <f t="shared" si="154"/>
        <v>92.143043300000002</v>
      </c>
      <c r="BI206" s="62">
        <f t="shared" si="155"/>
        <v>108.678303</v>
      </c>
      <c r="BJ206" s="62">
        <f t="shared" si="156"/>
        <v>106.025248</v>
      </c>
      <c r="BK206" s="62">
        <f t="shared" si="157"/>
        <v>108.80476399999999</v>
      </c>
      <c r="BL206" s="62">
        <f t="shared" si="158"/>
        <v>101.5775575</v>
      </c>
      <c r="BM206" s="62">
        <f t="shared" si="159"/>
        <v>105.88274799999999</v>
      </c>
      <c r="BN206" s="63">
        <f t="shared" si="160"/>
        <v>107.19774799999999</v>
      </c>
      <c r="BO206" s="50"/>
      <c r="BP206" s="104"/>
      <c r="BX206" s="53">
        <f t="shared" si="124"/>
        <v>2031</v>
      </c>
      <c r="BY206" s="97">
        <f t="shared" si="161"/>
        <v>48000</v>
      </c>
      <c r="BZ206" s="56">
        <f t="shared" si="125"/>
        <v>9.101571152095902</v>
      </c>
      <c r="CA206" s="56">
        <f t="shared" si="126"/>
        <v>8.5672377662369428</v>
      </c>
      <c r="CB206" s="56">
        <v>8.9333993111790289</v>
      </c>
      <c r="CC206" s="56">
        <v>8.7849355034780388</v>
      </c>
      <c r="CD206" s="56">
        <v>8.9333993111790289</v>
      </c>
      <c r="CE206" s="56">
        <f t="shared" si="127"/>
        <v>8.6042826889066397</v>
      </c>
      <c r="CF206" s="1"/>
      <c r="CG206" s="98">
        <v>-0.25</v>
      </c>
      <c r="CH206" s="99">
        <v>-0.75</v>
      </c>
      <c r="CI206" s="99">
        <v>0</v>
      </c>
      <c r="CJ206" s="99">
        <v>-0.75</v>
      </c>
      <c r="CK206" s="99">
        <v>3</v>
      </c>
      <c r="CL206" s="99">
        <v>-2</v>
      </c>
      <c r="CM206" s="99">
        <v>2.1410300000000007</v>
      </c>
      <c r="CN206" s="100">
        <v>4.6756700000000038</v>
      </c>
      <c r="CO206" s="13"/>
      <c r="CP206" s="101">
        <v>1.0466666666666666</v>
      </c>
      <c r="CQ206" s="102">
        <v>1.0203523608174772</v>
      </c>
      <c r="CR206" s="102">
        <v>1.0137984496124031</v>
      </c>
      <c r="CS206" s="102">
        <v>0.94996476391825235</v>
      </c>
      <c r="CT206" s="102">
        <v>1.0430147479135703</v>
      </c>
      <c r="CU206" s="103">
        <v>1.0020974620708942</v>
      </c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</row>
    <row r="207" spans="1:143" ht="12.75" x14ac:dyDescent="0.2">
      <c r="A207" s="3">
        <f t="shared" si="123"/>
        <v>2031</v>
      </c>
      <c r="B207" s="43">
        <v>48030</v>
      </c>
      <c r="C207" s="43">
        <v>48060</v>
      </c>
      <c r="D207" s="44">
        <f t="shared" si="128"/>
        <v>48030</v>
      </c>
      <c r="E207" s="94">
        <v>142.79900000000001</v>
      </c>
      <c r="F207" s="46">
        <v>102.99379999999999</v>
      </c>
      <c r="G207" s="94">
        <v>148.78460000000001</v>
      </c>
      <c r="H207" s="46">
        <v>107.0676</v>
      </c>
      <c r="I207" s="94">
        <v>134.6395</v>
      </c>
      <c r="J207" s="46">
        <v>96.585729999999998</v>
      </c>
      <c r="K207" s="94">
        <v>152.9408</v>
      </c>
      <c r="L207" s="46">
        <v>108.3171</v>
      </c>
      <c r="M207" s="94">
        <v>151.4188</v>
      </c>
      <c r="N207" s="46">
        <v>109.89409999999999</v>
      </c>
      <c r="O207" s="94">
        <f t="shared" si="130"/>
        <v>153.28460000000001</v>
      </c>
      <c r="P207" s="46">
        <f t="shared" si="131"/>
        <v>106.0676</v>
      </c>
      <c r="Q207" s="94">
        <f t="shared" si="132"/>
        <v>153.78460000000001</v>
      </c>
      <c r="R207" s="46">
        <f t="shared" si="133"/>
        <v>107.0676</v>
      </c>
      <c r="S207" s="94">
        <f t="shared" si="134"/>
        <v>153.03460000000001</v>
      </c>
      <c r="T207" s="46">
        <f t="shared" si="135"/>
        <v>109.5676</v>
      </c>
      <c r="U207" s="94">
        <f t="shared" si="136"/>
        <v>141.78755999999998</v>
      </c>
      <c r="V207" s="95">
        <f t="shared" si="137"/>
        <v>105.14876</v>
      </c>
      <c r="W207" s="96">
        <v>9.3212527375807159</v>
      </c>
      <c r="X207" s="96">
        <v>9.7452349226200976</v>
      </c>
      <c r="Y207" s="96">
        <v>8.9970835536390421</v>
      </c>
      <c r="Z207" s="96">
        <v>8.8965122187577581</v>
      </c>
      <c r="AA207" s="96">
        <v>8.4572607705638525</v>
      </c>
      <c r="AB207" s="96">
        <v>9.2839173637657328</v>
      </c>
      <c r="AC207" s="96">
        <v>8.8907051767595355</v>
      </c>
      <c r="AD207" s="96">
        <v>8.7948104915535907</v>
      </c>
      <c r="AE207" s="96">
        <v>8.4726329876265396</v>
      </c>
      <c r="AF207" s="96">
        <f t="shared" si="138"/>
        <v>9.3079237864323314</v>
      </c>
      <c r="AG207" s="96">
        <f t="shared" si="139"/>
        <v>9.0761722477091826</v>
      </c>
      <c r="AH207" s="96">
        <f t="shared" si="140"/>
        <v>9.0180178306243537</v>
      </c>
      <c r="AI207" s="96">
        <f t="shared" si="141"/>
        <v>9.1702160970260014</v>
      </c>
      <c r="AJ207" s="96">
        <f t="shared" si="142"/>
        <v>8.9092651146407107</v>
      </c>
      <c r="AK207" s="127"/>
      <c r="AL207" s="13"/>
      <c r="AM207" s="13"/>
      <c r="AN207" s="13"/>
      <c r="AO207" s="13"/>
      <c r="AP207" s="13"/>
      <c r="AQ207" s="13"/>
      <c r="AR207" s="8">
        <f t="shared" si="143"/>
        <v>9.067987800345092</v>
      </c>
      <c r="AS207" s="8">
        <f t="shared" si="144"/>
        <v>8.9705239471019329</v>
      </c>
      <c r="AT207" s="8">
        <f t="shared" si="145"/>
        <v>9.4116826997538698</v>
      </c>
      <c r="AU207" s="8">
        <f t="shared" si="146"/>
        <v>9.3105249832365775</v>
      </c>
      <c r="AV207" s="8">
        <f t="shared" si="129"/>
        <v>9.1901798576093672</v>
      </c>
      <c r="AW207" s="8"/>
      <c r="AX207" s="8">
        <f t="shared" si="147"/>
        <v>9.0566802347962536</v>
      </c>
      <c r="AY207" s="8">
        <f t="shared" si="148"/>
        <v>9.0529171758087621</v>
      </c>
      <c r="AZ207" s="8">
        <f t="shared" si="149"/>
        <v>9.2887313509780167</v>
      </c>
      <c r="BA207" s="8">
        <v>9.0568921003021732</v>
      </c>
      <c r="BB207" s="8">
        <f t="shared" si="150"/>
        <v>8.6879141208769894</v>
      </c>
      <c r="BC207" s="8">
        <v>8.9063818836569961</v>
      </c>
      <c r="BD207" s="8">
        <f t="shared" si="151"/>
        <v>8.99712749247389</v>
      </c>
      <c r="BE207" s="5"/>
      <c r="BF207" s="60">
        <f t="shared" si="152"/>
        <v>125.68276399999999</v>
      </c>
      <c r="BG207" s="62">
        <f t="shared" si="153"/>
        <v>130.84629000000001</v>
      </c>
      <c r="BH207" s="62">
        <f t="shared" si="154"/>
        <v>118.2763789</v>
      </c>
      <c r="BI207" s="62">
        <f t="shared" si="155"/>
        <v>133.56317899999999</v>
      </c>
      <c r="BJ207" s="62">
        <f t="shared" si="156"/>
        <v>133.69629</v>
      </c>
      <c r="BK207" s="62">
        <f t="shared" si="157"/>
        <v>133.75260900000001</v>
      </c>
      <c r="BL207" s="62">
        <f t="shared" si="158"/>
        <v>126.03287599999997</v>
      </c>
      <c r="BM207" s="62">
        <f t="shared" si="159"/>
        <v>132.98129</v>
      </c>
      <c r="BN207" s="63">
        <f t="shared" si="160"/>
        <v>134.34378999999998</v>
      </c>
      <c r="BO207" s="50"/>
      <c r="BP207" s="104"/>
      <c r="BX207" s="53">
        <f t="shared" si="124"/>
        <v>2031</v>
      </c>
      <c r="BY207" s="97">
        <f t="shared" si="161"/>
        <v>48030</v>
      </c>
      <c r="BZ207" s="56">
        <f t="shared" si="125"/>
        <v>9.2904111880224747</v>
      </c>
      <c r="CA207" s="56">
        <f t="shared" si="126"/>
        <v>8.6879141208769894</v>
      </c>
      <c r="CB207" s="56">
        <v>9.053575773771561</v>
      </c>
      <c r="CC207" s="56">
        <v>8.9031363237882424</v>
      </c>
      <c r="CD207" s="56">
        <v>9.053575773771561</v>
      </c>
      <c r="CE207" s="56">
        <f t="shared" si="127"/>
        <v>8.7251448137970566</v>
      </c>
      <c r="CF207" s="1"/>
      <c r="CG207" s="98">
        <v>4.5</v>
      </c>
      <c r="CH207" s="99">
        <v>-1.0000000000000071</v>
      </c>
      <c r="CI207" s="99">
        <v>5</v>
      </c>
      <c r="CJ207" s="99">
        <v>0</v>
      </c>
      <c r="CK207" s="99">
        <v>4.25</v>
      </c>
      <c r="CL207" s="99">
        <v>2.5</v>
      </c>
      <c r="CM207" s="99">
        <v>-1.0114400000000074</v>
      </c>
      <c r="CN207" s="100">
        <v>2.1549600000000027</v>
      </c>
      <c r="CO207" s="13"/>
      <c r="CP207" s="101">
        <v>1.0462441412497738</v>
      </c>
      <c r="CQ207" s="102">
        <v>1.0201944340134352</v>
      </c>
      <c r="CR207" s="102">
        <v>1.0136576681826399</v>
      </c>
      <c r="CS207" s="102">
        <v>0.9506265559588879</v>
      </c>
      <c r="CT207" s="102">
        <v>1.042684899900111</v>
      </c>
      <c r="CU207" s="103">
        <v>1.0020875664541988</v>
      </c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46"/>
      <c r="DT207" s="46"/>
      <c r="DU207" s="46"/>
      <c r="DV207" s="46"/>
      <c r="DW207" s="46"/>
      <c r="DX207" s="46"/>
      <c r="DY207" s="46"/>
      <c r="DZ207" s="46"/>
      <c r="EA207" s="46"/>
      <c r="EB207" s="46"/>
      <c r="EC207" s="46"/>
      <c r="ED207" s="46"/>
      <c r="EE207" s="46"/>
      <c r="EF207" s="46"/>
      <c r="EG207" s="46"/>
      <c r="EH207" s="46"/>
      <c r="EI207" s="46"/>
      <c r="EJ207" s="46"/>
      <c r="EK207" s="46"/>
      <c r="EL207" s="46"/>
      <c r="EM207" s="46"/>
    </row>
    <row r="208" spans="1:143" ht="12.75" x14ac:dyDescent="0.2">
      <c r="A208" s="3">
        <f t="shared" si="123"/>
        <v>2031</v>
      </c>
      <c r="B208" s="43">
        <v>48061</v>
      </c>
      <c r="C208" s="43">
        <v>48091</v>
      </c>
      <c r="D208" s="44">
        <f t="shared" si="128"/>
        <v>48061</v>
      </c>
      <c r="E208" s="94">
        <v>146.95650000000001</v>
      </c>
      <c r="F208" s="46">
        <v>110.9187</v>
      </c>
      <c r="G208" s="94">
        <v>149.27289999999999</v>
      </c>
      <c r="H208" s="46">
        <v>110.43519999999999</v>
      </c>
      <c r="I208" s="94">
        <v>138.66409999999999</v>
      </c>
      <c r="J208" s="46">
        <v>104.1896</v>
      </c>
      <c r="K208" s="94">
        <v>153.2628</v>
      </c>
      <c r="L208" s="46">
        <v>111.6028</v>
      </c>
      <c r="M208" s="94">
        <v>152.2731</v>
      </c>
      <c r="N208" s="46">
        <v>113.3284</v>
      </c>
      <c r="O208" s="94">
        <f t="shared" si="130"/>
        <v>152.77289999999999</v>
      </c>
      <c r="P208" s="46">
        <f t="shared" si="131"/>
        <v>109.43519999999999</v>
      </c>
      <c r="Q208" s="94">
        <f t="shared" si="132"/>
        <v>153.52289999999999</v>
      </c>
      <c r="R208" s="46">
        <f t="shared" si="133"/>
        <v>110.43519999999999</v>
      </c>
      <c r="S208" s="94">
        <f t="shared" si="134"/>
        <v>153.02289999999999</v>
      </c>
      <c r="T208" s="46">
        <f t="shared" si="135"/>
        <v>112.93519999999999</v>
      </c>
      <c r="U208" s="94">
        <f t="shared" si="136"/>
        <v>141.76418000000001</v>
      </c>
      <c r="V208" s="95">
        <f t="shared" si="137"/>
        <v>108.86612</v>
      </c>
      <c r="W208" s="96">
        <v>9.3908736553491181</v>
      </c>
      <c r="X208" s="96">
        <v>9.9579591663679086</v>
      </c>
      <c r="Y208" s="96">
        <v>9.1852325300098521</v>
      </c>
      <c r="Z208" s="96">
        <v>9.061345592791465</v>
      </c>
      <c r="AA208" s="96">
        <v>8.6220991109058698</v>
      </c>
      <c r="AB208" s="96">
        <v>9.3967822685929612</v>
      </c>
      <c r="AC208" s="96">
        <v>8.9898217744903608</v>
      </c>
      <c r="AD208" s="96">
        <v>8.847534430481808</v>
      </c>
      <c r="AE208" s="96">
        <v>8.5187480529435256</v>
      </c>
      <c r="AF208" s="96">
        <f t="shared" si="138"/>
        <v>9.4739898229572272</v>
      </c>
      <c r="AG208" s="96">
        <f t="shared" si="139"/>
        <v>9.2416222474695804</v>
      </c>
      <c r="AH208" s="96">
        <f t="shared" si="140"/>
        <v>9.1829735622826032</v>
      </c>
      <c r="AI208" s="96">
        <f t="shared" si="141"/>
        <v>9.2251625327645606</v>
      </c>
      <c r="AJ208" s="96">
        <f t="shared" si="142"/>
        <v>9.0083814704022398</v>
      </c>
      <c r="AK208" s="127"/>
      <c r="AL208" s="13"/>
      <c r="AM208" s="13"/>
      <c r="AN208" s="13"/>
      <c r="AO208" s="13"/>
      <c r="AP208" s="13"/>
      <c r="AQ208" s="13"/>
      <c r="AR208" s="8">
        <f t="shared" si="143"/>
        <v>9.1687262877226967</v>
      </c>
      <c r="AS208" s="8">
        <f t="shared" si="144"/>
        <v>9.0241106316513964</v>
      </c>
      <c r="AT208" s="8">
        <f t="shared" si="145"/>
        <v>9.5162391584760666</v>
      </c>
      <c r="AU208" s="8">
        <f t="shared" si="146"/>
        <v>9.3661425939135565</v>
      </c>
      <c r="AV208" s="8">
        <f t="shared" si="129"/>
        <v>9.2688046679409304</v>
      </c>
      <c r="AW208" s="8"/>
      <c r="AX208" s="8">
        <f t="shared" si="147"/>
        <v>9.2243983605936766</v>
      </c>
      <c r="AY208" s="8">
        <f t="shared" si="148"/>
        <v>9.1534921100866153</v>
      </c>
      <c r="AZ208" s="8">
        <f t="shared" si="149"/>
        <v>9.4016351805295209</v>
      </c>
      <c r="BA208" s="8">
        <v>9.2250897062467896</v>
      </c>
      <c r="BB208" s="8">
        <f t="shared" si="150"/>
        <v>8.856823169285656</v>
      </c>
      <c r="BC208" s="8">
        <v>9.0718141013248275</v>
      </c>
      <c r="BD208" s="8">
        <f t="shared" si="151"/>
        <v>9.1627059696549118</v>
      </c>
      <c r="BE208" s="5"/>
      <c r="BF208" s="60">
        <f t="shared" si="152"/>
        <v>131.46024599999998</v>
      </c>
      <c r="BG208" s="62">
        <f t="shared" si="153"/>
        <v>132.572689</v>
      </c>
      <c r="BH208" s="62">
        <f t="shared" si="154"/>
        <v>123.84006499999998</v>
      </c>
      <c r="BI208" s="62">
        <f t="shared" si="155"/>
        <v>135.52687900000001</v>
      </c>
      <c r="BJ208" s="62">
        <f t="shared" si="156"/>
        <v>134.99518899999998</v>
      </c>
      <c r="BK208" s="62">
        <f t="shared" si="157"/>
        <v>135.34899999999999</v>
      </c>
      <c r="BL208" s="62">
        <f t="shared" si="158"/>
        <v>127.61801419999999</v>
      </c>
      <c r="BM208" s="62">
        <f t="shared" si="159"/>
        <v>134.13768899999999</v>
      </c>
      <c r="BN208" s="63">
        <f t="shared" si="160"/>
        <v>135.785189</v>
      </c>
      <c r="BO208" s="50"/>
      <c r="BP208" s="104"/>
      <c r="BX208" s="53">
        <f t="shared" si="124"/>
        <v>2031</v>
      </c>
      <c r="BY208" s="97">
        <f t="shared" si="161"/>
        <v>48061</v>
      </c>
      <c r="BZ208" s="56">
        <f t="shared" si="125"/>
        <v>9.4840000102992619</v>
      </c>
      <c r="CA208" s="56">
        <f t="shared" si="126"/>
        <v>8.856823169285656</v>
      </c>
      <c r="CB208" s="56">
        <v>9.2217733797161774</v>
      </c>
      <c r="CC208" s="56">
        <v>9.0685688433347256</v>
      </c>
      <c r="CD208" s="56">
        <v>9.2217733797161774</v>
      </c>
      <c r="CE208" s="56">
        <f t="shared" si="127"/>
        <v>8.8943138822925594</v>
      </c>
      <c r="CF208" s="1"/>
      <c r="CG208" s="98">
        <v>3.5</v>
      </c>
      <c r="CH208" s="99">
        <v>-1</v>
      </c>
      <c r="CI208" s="99">
        <v>4.25</v>
      </c>
      <c r="CJ208" s="99">
        <v>0</v>
      </c>
      <c r="CK208" s="99">
        <v>3.75</v>
      </c>
      <c r="CL208" s="99">
        <v>2.5</v>
      </c>
      <c r="CM208" s="99">
        <v>-5.1923199999999952</v>
      </c>
      <c r="CN208" s="100">
        <v>-2.0525800000000061</v>
      </c>
      <c r="CO208" s="13"/>
      <c r="CP208" s="101">
        <v>1.0455389573149083</v>
      </c>
      <c r="CQ208" s="102">
        <v>1.0198951306770079</v>
      </c>
      <c r="CR208" s="102">
        <v>1.0134227271485923</v>
      </c>
      <c r="CS208" s="102">
        <v>0.95152524783570469</v>
      </c>
      <c r="CT208" s="102">
        <v>1.0426817330014264</v>
      </c>
      <c r="CU208" s="103">
        <v>1.0020645232327681</v>
      </c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46"/>
      <c r="DT208" s="46"/>
      <c r="DU208" s="46"/>
      <c r="DV208" s="46"/>
      <c r="DW208" s="46"/>
      <c r="DX208" s="46"/>
      <c r="DY208" s="46"/>
      <c r="DZ208" s="46"/>
      <c r="EA208" s="46"/>
      <c r="EB208" s="46"/>
      <c r="EC208" s="46"/>
      <c r="ED208" s="46"/>
      <c r="EE208" s="46"/>
      <c r="EF208" s="46"/>
      <c r="EG208" s="46"/>
      <c r="EH208" s="46"/>
      <c r="EI208" s="46"/>
      <c r="EJ208" s="46"/>
      <c r="EK208" s="46"/>
      <c r="EL208" s="46"/>
      <c r="EM208" s="46"/>
    </row>
    <row r="209" spans="1:143" ht="12.75" x14ac:dyDescent="0.2">
      <c r="A209" s="3">
        <f t="shared" si="123"/>
        <v>2031</v>
      </c>
      <c r="B209" s="43">
        <v>48092</v>
      </c>
      <c r="C209" s="43">
        <v>48121</v>
      </c>
      <c r="D209" s="44">
        <f t="shared" si="128"/>
        <v>48092</v>
      </c>
      <c r="E209" s="94">
        <v>126.5181</v>
      </c>
      <c r="F209" s="46">
        <v>106.0324</v>
      </c>
      <c r="G209" s="94">
        <v>121.9632</v>
      </c>
      <c r="H209" s="46">
        <v>103.3085</v>
      </c>
      <c r="I209" s="94">
        <v>119.9148</v>
      </c>
      <c r="J209" s="46">
        <v>99.562010000000001</v>
      </c>
      <c r="K209" s="94">
        <v>132.66650000000001</v>
      </c>
      <c r="L209" s="46">
        <v>107.6828</v>
      </c>
      <c r="M209" s="94">
        <v>128.37559999999999</v>
      </c>
      <c r="N209" s="46">
        <v>106.9499</v>
      </c>
      <c r="O209" s="94">
        <f t="shared" si="130"/>
        <v>123.9632</v>
      </c>
      <c r="P209" s="46">
        <f t="shared" si="131"/>
        <v>100.8085</v>
      </c>
      <c r="Q209" s="94">
        <f t="shared" si="132"/>
        <v>122.9632</v>
      </c>
      <c r="R209" s="46">
        <f t="shared" si="133"/>
        <v>100.3085</v>
      </c>
      <c r="S209" s="94">
        <f t="shared" si="134"/>
        <v>125.2132</v>
      </c>
      <c r="T209" s="46">
        <f t="shared" si="135"/>
        <v>105.5585</v>
      </c>
      <c r="U209" s="94">
        <f t="shared" si="136"/>
        <v>120.63074</v>
      </c>
      <c r="V209" s="95">
        <f t="shared" si="137"/>
        <v>103.36977999999999</v>
      </c>
      <c r="W209" s="96">
        <v>9.2857282117489515</v>
      </c>
      <c r="X209" s="96">
        <v>9.7703503988818987</v>
      </c>
      <c r="Y209" s="96">
        <v>9.12715090514026</v>
      </c>
      <c r="Z209" s="96">
        <v>9.0071318711375614</v>
      </c>
      <c r="AA209" s="96">
        <v>8.5678802997035568</v>
      </c>
      <c r="AB209" s="96">
        <v>9.5458827481278821</v>
      </c>
      <c r="AC209" s="96">
        <v>9.3268020971636503</v>
      </c>
      <c r="AD209" s="96">
        <v>8.8998815194476109</v>
      </c>
      <c r="AE209" s="96">
        <v>8.5741385656267575</v>
      </c>
      <c r="AF209" s="96">
        <f t="shared" si="138"/>
        <v>9.419657149774455</v>
      </c>
      <c r="AG209" s="96">
        <f t="shared" si="139"/>
        <v>9.1874106146810401</v>
      </c>
      <c r="AH209" s="96">
        <f t="shared" si="140"/>
        <v>9.1288849827688487</v>
      </c>
      <c r="AI209" s="96">
        <f t="shared" si="141"/>
        <v>9.2772625289752728</v>
      </c>
      <c r="AJ209" s="96">
        <f t="shared" si="142"/>
        <v>9.3453619124248579</v>
      </c>
      <c r="AK209" s="127"/>
      <c r="AL209" s="13"/>
      <c r="AM209" s="13"/>
      <c r="AN209" s="13"/>
      <c r="AO209" s="13"/>
      <c r="AP209" s="13"/>
      <c r="AQ209" s="13"/>
      <c r="AR209" s="8">
        <f t="shared" si="143"/>
        <v>9.5112207715861885</v>
      </c>
      <c r="AS209" s="8">
        <f t="shared" si="144"/>
        <v>9.0773142996723362</v>
      </c>
      <c r="AT209" s="8">
        <f t="shared" si="145"/>
        <v>9.8717141243689337</v>
      </c>
      <c r="AU209" s="8">
        <f t="shared" si="146"/>
        <v>9.4213626718014591</v>
      </c>
      <c r="AV209" s="8">
        <f t="shared" si="129"/>
        <v>9.4704029668572307</v>
      </c>
      <c r="AW209" s="8"/>
      <c r="AX209" s="8">
        <f t="shared" si="147"/>
        <v>9.1692358436483126</v>
      </c>
      <c r="AY209" s="8">
        <f t="shared" si="148"/>
        <v>9.4954305399935564</v>
      </c>
      <c r="AZ209" s="8">
        <f t="shared" si="149"/>
        <v>9.5507870816738798</v>
      </c>
      <c r="BA209" s="8">
        <v>9.1697692895232965</v>
      </c>
      <c r="BB209" s="8">
        <f t="shared" si="150"/>
        <v>8.8012654162348181</v>
      </c>
      <c r="BC209" s="8">
        <v>9.0174032244905309</v>
      </c>
      <c r="BD209" s="8">
        <f t="shared" si="151"/>
        <v>9.1082471834631455</v>
      </c>
      <c r="BE209" s="5"/>
      <c r="BF209" s="60">
        <f t="shared" si="152"/>
        <v>117.70924899999999</v>
      </c>
      <c r="BG209" s="62">
        <f t="shared" si="153"/>
        <v>113.94167899999999</v>
      </c>
      <c r="BH209" s="62">
        <f t="shared" si="154"/>
        <v>111.1631003</v>
      </c>
      <c r="BI209" s="62">
        <f t="shared" si="155"/>
        <v>119.16254899999998</v>
      </c>
      <c r="BJ209" s="62">
        <f t="shared" si="156"/>
        <v>113.22167899999999</v>
      </c>
      <c r="BK209" s="62">
        <f t="shared" si="157"/>
        <v>121.923509</v>
      </c>
      <c r="BL209" s="62">
        <f t="shared" si="158"/>
        <v>113.20852719999999</v>
      </c>
      <c r="BM209" s="62">
        <f t="shared" si="159"/>
        <v>114.00667899999999</v>
      </c>
      <c r="BN209" s="63">
        <f t="shared" si="160"/>
        <v>116.76167899999999</v>
      </c>
      <c r="BO209" s="50"/>
      <c r="BP209" s="104"/>
      <c r="BX209" s="53">
        <f t="shared" si="124"/>
        <v>2031</v>
      </c>
      <c r="BY209" s="97">
        <f t="shared" si="161"/>
        <v>48092</v>
      </c>
      <c r="BZ209" s="56">
        <f t="shared" si="125"/>
        <v>9.4242391039615807</v>
      </c>
      <c r="CA209" s="56">
        <f t="shared" si="126"/>
        <v>8.8012654162348181</v>
      </c>
      <c r="CB209" s="56">
        <v>9.1664529629926843</v>
      </c>
      <c r="CC209" s="56">
        <v>9.0141578672121376</v>
      </c>
      <c r="CD209" s="56">
        <v>9.1664529629926843</v>
      </c>
      <c r="CE209" s="56">
        <f t="shared" si="127"/>
        <v>8.8386706031440454</v>
      </c>
      <c r="CF209" s="1"/>
      <c r="CG209" s="98">
        <v>2</v>
      </c>
      <c r="CH209" s="99">
        <v>-2.5</v>
      </c>
      <c r="CI209" s="99">
        <v>1</v>
      </c>
      <c r="CJ209" s="99">
        <v>-3</v>
      </c>
      <c r="CK209" s="99">
        <v>3.25</v>
      </c>
      <c r="CL209" s="99">
        <v>2.25</v>
      </c>
      <c r="CM209" s="99">
        <v>-5.887360000000001</v>
      </c>
      <c r="CN209" s="100">
        <v>-2.6626199999999969</v>
      </c>
      <c r="CO209" s="13"/>
      <c r="CP209" s="101">
        <v>1.0457998488907205</v>
      </c>
      <c r="CQ209" s="102">
        <v>1.0200151109279485</v>
      </c>
      <c r="CR209" s="102">
        <v>1.0135174119101589</v>
      </c>
      <c r="CS209" s="102">
        <v>0.95123291434851298</v>
      </c>
      <c r="CT209" s="102">
        <v>1.0424029251067024</v>
      </c>
      <c r="CU209" s="103">
        <v>1.0019899441489009</v>
      </c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</row>
    <row r="210" spans="1:143" ht="12.75" x14ac:dyDescent="0.2">
      <c r="A210" s="3">
        <f t="shared" si="123"/>
        <v>2031</v>
      </c>
      <c r="B210" s="43">
        <v>48122</v>
      </c>
      <c r="C210" s="43">
        <v>48152</v>
      </c>
      <c r="D210" s="44">
        <f t="shared" si="128"/>
        <v>48122</v>
      </c>
      <c r="E210" s="94">
        <v>118.9649</v>
      </c>
      <c r="F210" s="46">
        <v>105.14579999999999</v>
      </c>
      <c r="G210" s="94">
        <v>107.7191</v>
      </c>
      <c r="H210" s="46">
        <v>102.7928</v>
      </c>
      <c r="I210" s="94">
        <v>114.70959999999999</v>
      </c>
      <c r="J210" s="46">
        <v>98.753749999999997</v>
      </c>
      <c r="K210" s="94">
        <v>121.6544</v>
      </c>
      <c r="L210" s="46">
        <v>108.7569</v>
      </c>
      <c r="M210" s="94">
        <v>115.95010000000001</v>
      </c>
      <c r="N210" s="46">
        <v>106.8527</v>
      </c>
      <c r="O210" s="94">
        <f t="shared" si="130"/>
        <v>107.9691</v>
      </c>
      <c r="P210" s="46">
        <f t="shared" si="131"/>
        <v>101.7928</v>
      </c>
      <c r="Q210" s="94">
        <f t="shared" si="132"/>
        <v>107.2191</v>
      </c>
      <c r="R210" s="46">
        <f t="shared" si="133"/>
        <v>101.7928</v>
      </c>
      <c r="S210" s="94">
        <f t="shared" si="134"/>
        <v>110.7191</v>
      </c>
      <c r="T210" s="46">
        <f t="shared" si="135"/>
        <v>103.7928</v>
      </c>
      <c r="U210" s="94">
        <f t="shared" si="136"/>
        <v>114.58977</v>
      </c>
      <c r="V210" s="95">
        <f t="shared" si="137"/>
        <v>102.59612999999999</v>
      </c>
      <c r="W210" s="96">
        <v>9.3454123413170738</v>
      </c>
      <c r="X210" s="96">
        <v>9.9365590537001225</v>
      </c>
      <c r="Y210" s="96">
        <v>9.2183844582054597</v>
      </c>
      <c r="Z210" s="96">
        <v>9.2078313872030808</v>
      </c>
      <c r="AA210" s="96">
        <v>8.7685795841934073</v>
      </c>
      <c r="AB210" s="96">
        <v>9.8211920883137438</v>
      </c>
      <c r="AC210" s="96">
        <v>9.6022012169459305</v>
      </c>
      <c r="AD210" s="96">
        <v>9.182195601410486</v>
      </c>
      <c r="AE210" s="96">
        <v>8.8424485094696941</v>
      </c>
      <c r="AF210" s="96">
        <f t="shared" si="138"/>
        <v>9.6219654110547364</v>
      </c>
      <c r="AG210" s="96">
        <f t="shared" si="139"/>
        <v>9.3888526232039702</v>
      </c>
      <c r="AH210" s="96">
        <f t="shared" si="140"/>
        <v>9.3298320288277399</v>
      </c>
      <c r="AI210" s="96">
        <f t="shared" si="141"/>
        <v>9.5624258545183469</v>
      </c>
      <c r="AJ210" s="96">
        <f t="shared" si="142"/>
        <v>9.6207609770456912</v>
      </c>
      <c r="AK210" s="127"/>
      <c r="AL210" s="13"/>
      <c r="AM210" s="13"/>
      <c r="AN210" s="13"/>
      <c r="AO210" s="13"/>
      <c r="AP210" s="13"/>
      <c r="AQ210" s="13"/>
      <c r="AR210" s="8">
        <f t="shared" si="143"/>
        <v>9.7911263715275236</v>
      </c>
      <c r="AS210" s="8">
        <f t="shared" si="144"/>
        <v>9.3642480144430191</v>
      </c>
      <c r="AT210" s="8">
        <f t="shared" si="145"/>
        <v>10.162228098404283</v>
      </c>
      <c r="AU210" s="8">
        <f t="shared" si="146"/>
        <v>9.7191711250093515</v>
      </c>
      <c r="AV210" s="8">
        <f t="shared" si="129"/>
        <v>9.7591934023460443</v>
      </c>
      <c r="AW210" s="8"/>
      <c r="AX210" s="8">
        <f t="shared" si="147"/>
        <v>9.373447805456939</v>
      </c>
      <c r="AY210" s="8">
        <f t="shared" si="148"/>
        <v>9.7748817016194103</v>
      </c>
      <c r="AZ210" s="8">
        <f t="shared" si="149"/>
        <v>9.8261913702422685</v>
      </c>
      <c r="BA210" s="8">
        <v>9.3745647007671771</v>
      </c>
      <c r="BB210" s="8">
        <f t="shared" si="150"/>
        <v>9.0069210003006539</v>
      </c>
      <c r="BC210" s="8">
        <v>9.2188315317485223</v>
      </c>
      <c r="BD210" s="8">
        <f t="shared" si="151"/>
        <v>9.3098539298875753</v>
      </c>
      <c r="BE210" s="5"/>
      <c r="BF210" s="60">
        <f t="shared" si="152"/>
        <v>113.02268699999999</v>
      </c>
      <c r="BG210" s="62">
        <f t="shared" si="153"/>
        <v>105.60079099999999</v>
      </c>
      <c r="BH210" s="62">
        <f t="shared" si="154"/>
        <v>107.84858449999999</v>
      </c>
      <c r="BI210" s="62">
        <f t="shared" si="155"/>
        <v>112.038218</v>
      </c>
      <c r="BJ210" s="62">
        <f t="shared" si="156"/>
        <v>104.885791</v>
      </c>
      <c r="BK210" s="62">
        <f t="shared" si="157"/>
        <v>116.108475</v>
      </c>
      <c r="BL210" s="62">
        <f t="shared" si="158"/>
        <v>109.43250479999999</v>
      </c>
      <c r="BM210" s="62">
        <f t="shared" si="159"/>
        <v>105.31329099999999</v>
      </c>
      <c r="BN210" s="63">
        <f t="shared" si="160"/>
        <v>107.740791</v>
      </c>
      <c r="BO210" s="50"/>
      <c r="BP210" s="104"/>
      <c r="BX210" s="53">
        <f t="shared" si="124"/>
        <v>2031</v>
      </c>
      <c r="BY210" s="97">
        <f t="shared" si="161"/>
        <v>48122</v>
      </c>
      <c r="BZ210" s="56">
        <f t="shared" si="125"/>
        <v>9.5181104416148372</v>
      </c>
      <c r="CA210" s="56">
        <f t="shared" si="126"/>
        <v>9.0069210003006539</v>
      </c>
      <c r="CB210" s="56">
        <v>9.3712483742365649</v>
      </c>
      <c r="CC210" s="56">
        <v>9.2155865420339964</v>
      </c>
      <c r="CD210" s="56">
        <v>9.3712483742365649</v>
      </c>
      <c r="CE210" s="56">
        <f t="shared" si="127"/>
        <v>9.0446427752395397</v>
      </c>
      <c r="CF210" s="1"/>
      <c r="CG210" s="98">
        <v>0.25</v>
      </c>
      <c r="CH210" s="99">
        <v>-1</v>
      </c>
      <c r="CI210" s="99">
        <v>-0.5</v>
      </c>
      <c r="CJ210" s="99">
        <v>-1</v>
      </c>
      <c r="CK210" s="99">
        <v>3</v>
      </c>
      <c r="CL210" s="99">
        <v>1</v>
      </c>
      <c r="CM210" s="99">
        <v>-4.3751299999999986</v>
      </c>
      <c r="CN210" s="100">
        <v>-2.549669999999999</v>
      </c>
      <c r="CO210" s="13"/>
      <c r="CP210" s="101">
        <v>1.0449762823010871</v>
      </c>
      <c r="CQ210" s="102">
        <v>1.0196594864076758</v>
      </c>
      <c r="CR210" s="102">
        <v>1.0132496606958088</v>
      </c>
      <c r="CS210" s="102">
        <v>0.95229584637918763</v>
      </c>
      <c r="CT210" s="102">
        <v>1.0414095135426491</v>
      </c>
      <c r="CU210" s="103">
        <v>1.0019328651504413</v>
      </c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46"/>
      <c r="DT210" s="46"/>
      <c r="DU210" s="46"/>
      <c r="DV210" s="46"/>
      <c r="DW210" s="46"/>
      <c r="DX210" s="46"/>
      <c r="DY210" s="46"/>
      <c r="DZ210" s="46"/>
      <c r="EA210" s="46"/>
      <c r="EB210" s="46"/>
      <c r="EC210" s="46"/>
      <c r="ED210" s="46"/>
      <c r="EE210" s="46"/>
      <c r="EF210" s="46"/>
      <c r="EG210" s="46"/>
      <c r="EH210" s="46"/>
      <c r="EI210" s="46"/>
      <c r="EJ210" s="46"/>
      <c r="EK210" s="46"/>
      <c r="EL210" s="46"/>
      <c r="EM210" s="46"/>
    </row>
    <row r="211" spans="1:143" ht="12.75" x14ac:dyDescent="0.2">
      <c r="A211" s="3">
        <f t="shared" si="123"/>
        <v>2031</v>
      </c>
      <c r="B211" s="43">
        <v>48153</v>
      </c>
      <c r="C211" s="43">
        <v>48182</v>
      </c>
      <c r="D211" s="44">
        <f t="shared" si="128"/>
        <v>48153</v>
      </c>
      <c r="E211" s="94">
        <v>130.23169999999999</v>
      </c>
      <c r="F211" s="46">
        <v>115.8732</v>
      </c>
      <c r="G211" s="94">
        <v>108.2162</v>
      </c>
      <c r="H211" s="46">
        <v>106.04049999999999</v>
      </c>
      <c r="I211" s="94">
        <v>126.48520000000001</v>
      </c>
      <c r="J211" s="46">
        <v>109.8823</v>
      </c>
      <c r="K211" s="94">
        <v>125.7882</v>
      </c>
      <c r="L211" s="46">
        <v>114.2623</v>
      </c>
      <c r="M211" s="94">
        <v>119.5594</v>
      </c>
      <c r="N211" s="46">
        <v>111.4289</v>
      </c>
      <c r="O211" s="94">
        <f t="shared" si="130"/>
        <v>107.4662</v>
      </c>
      <c r="P211" s="46">
        <f t="shared" si="131"/>
        <v>105.04049999999999</v>
      </c>
      <c r="Q211" s="94">
        <f t="shared" si="132"/>
        <v>107.7162</v>
      </c>
      <c r="R211" s="46">
        <f t="shared" si="133"/>
        <v>105.54049999999999</v>
      </c>
      <c r="S211" s="94">
        <f t="shared" si="134"/>
        <v>110.9662</v>
      </c>
      <c r="T211" s="46">
        <f t="shared" si="135"/>
        <v>106.54049999999999</v>
      </c>
      <c r="U211" s="94">
        <f t="shared" si="136"/>
        <v>126.02493999999999</v>
      </c>
      <c r="V211" s="95">
        <f t="shared" si="137"/>
        <v>111.94194999999999</v>
      </c>
      <c r="W211" s="96">
        <v>9.8056542962213324</v>
      </c>
      <c r="X211" s="96">
        <v>10.337871591565193</v>
      </c>
      <c r="Y211" s="96">
        <v>9.7597930856818476</v>
      </c>
      <c r="Z211" s="96">
        <v>9.8046473394415887</v>
      </c>
      <c r="AA211" s="96">
        <v>9.6066761409066572</v>
      </c>
      <c r="AB211" s="96">
        <v>10.16880134313328</v>
      </c>
      <c r="AC211" s="96">
        <v>10.013944299364312</v>
      </c>
      <c r="AD211" s="96">
        <v>9.9139628584359443</v>
      </c>
      <c r="AE211" s="96">
        <v>9.237718173227476</v>
      </c>
      <c r="AF211" s="96">
        <f t="shared" si="138"/>
        <v>10.21766475238509</v>
      </c>
      <c r="AG211" s="96">
        <f t="shared" si="139"/>
        <v>9.98517232610563</v>
      </c>
      <c r="AH211" s="96">
        <f t="shared" si="140"/>
        <v>9.9263996265405741</v>
      </c>
      <c r="AI211" s="96">
        <f t="shared" si="141"/>
        <v>10.319806278330983</v>
      </c>
      <c r="AJ211" s="96">
        <f t="shared" si="142"/>
        <v>10.032504221828908</v>
      </c>
      <c r="AK211" s="127"/>
      <c r="AL211" s="13"/>
      <c r="AM211" s="13"/>
      <c r="AN211" s="13"/>
      <c r="AO211" s="13"/>
      <c r="AP211" s="13"/>
      <c r="AQ211" s="13"/>
      <c r="AR211" s="8">
        <f t="shared" si="143"/>
        <v>10.209606991934457</v>
      </c>
      <c r="AS211" s="8">
        <f t="shared" si="144"/>
        <v>10.10798950953953</v>
      </c>
      <c r="AT211" s="8">
        <f t="shared" si="145"/>
        <v>10.596569062345971</v>
      </c>
      <c r="AU211" s="8">
        <f t="shared" si="146"/>
        <v>10.491100294846484</v>
      </c>
      <c r="AV211" s="8">
        <f t="shared" si="129"/>
        <v>10.35131646466661</v>
      </c>
      <c r="AW211" s="8"/>
      <c r="AX211" s="8">
        <f t="shared" si="147"/>
        <v>9.98070864412046</v>
      </c>
      <c r="AY211" s="8">
        <f t="shared" si="148"/>
        <v>10.19268290143512</v>
      </c>
      <c r="AZ211" s="8">
        <f t="shared" si="149"/>
        <v>10.173920508159394</v>
      </c>
      <c r="BA211" s="8">
        <v>9.9835607547191056</v>
      </c>
      <c r="BB211" s="8">
        <f t="shared" si="150"/>
        <v>9.8657144798715635</v>
      </c>
      <c r="BC211" s="8">
        <v>9.8178148953369409</v>
      </c>
      <c r="BD211" s="8">
        <f t="shared" si="151"/>
        <v>9.9093676940648798</v>
      </c>
      <c r="BE211" s="5"/>
      <c r="BF211" s="60">
        <f t="shared" si="152"/>
        <v>124.05754499999998</v>
      </c>
      <c r="BG211" s="62">
        <f t="shared" si="153"/>
        <v>107.28064899999998</v>
      </c>
      <c r="BH211" s="62">
        <f t="shared" si="154"/>
        <v>119.34595300000001</v>
      </c>
      <c r="BI211" s="62">
        <f t="shared" si="155"/>
        <v>116.06328499999998</v>
      </c>
      <c r="BJ211" s="62">
        <f t="shared" si="156"/>
        <v>106.78064899999998</v>
      </c>
      <c r="BK211" s="62">
        <f t="shared" si="157"/>
        <v>120.83206300000001</v>
      </c>
      <c r="BL211" s="62">
        <f t="shared" si="158"/>
        <v>119.96925429999997</v>
      </c>
      <c r="BM211" s="62">
        <f t="shared" si="159"/>
        <v>106.423149</v>
      </c>
      <c r="BN211" s="63">
        <f t="shared" si="160"/>
        <v>109.06314899999998</v>
      </c>
      <c r="BO211" s="50"/>
      <c r="BP211" s="104"/>
      <c r="BX211" s="53">
        <f t="shared" si="124"/>
        <v>2031</v>
      </c>
      <c r="BY211" s="97">
        <f t="shared" si="161"/>
        <v>48153</v>
      </c>
      <c r="BZ211" s="56">
        <f t="shared" si="125"/>
        <v>10.075172513305739</v>
      </c>
      <c r="CA211" s="56">
        <f t="shared" si="126"/>
        <v>9.8657144798715635</v>
      </c>
      <c r="CB211" s="56">
        <v>9.9802444281884934</v>
      </c>
      <c r="CC211" s="56">
        <v>9.8145709986398</v>
      </c>
      <c r="CD211" s="56">
        <v>9.9802444281884934</v>
      </c>
      <c r="CE211" s="56">
        <f t="shared" si="127"/>
        <v>9.9047582891078179</v>
      </c>
      <c r="CF211" s="1"/>
      <c r="CG211" s="98">
        <v>-0.75</v>
      </c>
      <c r="CH211" s="99">
        <v>-1</v>
      </c>
      <c r="CI211" s="99">
        <v>-0.5</v>
      </c>
      <c r="CJ211" s="99">
        <v>-0.5</v>
      </c>
      <c r="CK211" s="99">
        <v>2.75</v>
      </c>
      <c r="CL211" s="99">
        <v>0.5</v>
      </c>
      <c r="CM211" s="99">
        <v>-4.2067600000000027</v>
      </c>
      <c r="CN211" s="100">
        <v>-3.9312500000000057</v>
      </c>
      <c r="CO211" s="13"/>
      <c r="CP211" s="101">
        <v>1.0421246576898322</v>
      </c>
      <c r="CQ211" s="102">
        <v>1.0184121856109842</v>
      </c>
      <c r="CR211" s="102">
        <v>1.0124178140104241</v>
      </c>
      <c r="CS211" s="102">
        <v>0.97980843250337579</v>
      </c>
      <c r="CT211" s="102">
        <v>1.0409365483500577</v>
      </c>
      <c r="CU211" s="103">
        <v>1.0018534077991401</v>
      </c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46"/>
      <c r="DT211" s="46"/>
      <c r="DU211" s="46"/>
      <c r="DV211" s="46"/>
      <c r="DW211" s="46"/>
      <c r="DX211" s="46"/>
      <c r="DY211" s="46"/>
      <c r="DZ211" s="46"/>
      <c r="EA211" s="46"/>
      <c r="EB211" s="46"/>
      <c r="EC211" s="46"/>
      <c r="ED211" s="46"/>
      <c r="EE211" s="46"/>
      <c r="EF211" s="46"/>
      <c r="EG211" s="46"/>
      <c r="EH211" s="46"/>
      <c r="EI211" s="46"/>
      <c r="EJ211" s="46"/>
      <c r="EK211" s="46"/>
      <c r="EL211" s="46"/>
      <c r="EM211" s="46"/>
    </row>
    <row r="212" spans="1:143" ht="12.75" x14ac:dyDescent="0.2">
      <c r="A212" s="3">
        <f t="shared" si="123"/>
        <v>2031</v>
      </c>
      <c r="B212" s="43">
        <v>48183</v>
      </c>
      <c r="C212" s="43">
        <v>48213</v>
      </c>
      <c r="D212" s="44">
        <f t="shared" si="128"/>
        <v>48183</v>
      </c>
      <c r="E212" s="94">
        <v>134.12020000000001</v>
      </c>
      <c r="F212" s="46">
        <v>117.9199</v>
      </c>
      <c r="G212" s="94">
        <v>110.48779999999999</v>
      </c>
      <c r="H212" s="46">
        <v>107.69199999999999</v>
      </c>
      <c r="I212" s="94">
        <v>130.79660000000001</v>
      </c>
      <c r="J212" s="46">
        <v>111.91670000000001</v>
      </c>
      <c r="K212" s="94">
        <v>124.65349999999999</v>
      </c>
      <c r="L212" s="46">
        <v>113.88379999999999</v>
      </c>
      <c r="M212" s="94">
        <v>120.4807</v>
      </c>
      <c r="N212" s="46">
        <v>113.19289999999999</v>
      </c>
      <c r="O212" s="94">
        <f t="shared" si="130"/>
        <v>109.98779999999999</v>
      </c>
      <c r="P212" s="46">
        <f t="shared" si="131"/>
        <v>107.19199999999999</v>
      </c>
      <c r="Q212" s="94">
        <f t="shared" si="132"/>
        <v>109.98779999999999</v>
      </c>
      <c r="R212" s="46">
        <f t="shared" si="133"/>
        <v>107.19199999999999</v>
      </c>
      <c r="S212" s="94">
        <f t="shared" si="134"/>
        <v>112.98779999999999</v>
      </c>
      <c r="T212" s="46">
        <f t="shared" si="135"/>
        <v>108.44199999999999</v>
      </c>
      <c r="U212" s="94">
        <f t="shared" si="136"/>
        <v>129.28735</v>
      </c>
      <c r="V212" s="95">
        <f t="shared" si="137"/>
        <v>114.07171</v>
      </c>
      <c r="W212" s="96">
        <v>10.136505857141946</v>
      </c>
      <c r="X212" s="96">
        <v>10.530718282303376</v>
      </c>
      <c r="Y212" s="96">
        <v>10.056344187864124</v>
      </c>
      <c r="Z212" s="96">
        <v>10.098041171938299</v>
      </c>
      <c r="AA212" s="96">
        <v>9.9031627858455327</v>
      </c>
      <c r="AB212" s="96">
        <v>10.237675679479365</v>
      </c>
      <c r="AC212" s="96">
        <v>10.083134195695942</v>
      </c>
      <c r="AD212" s="96">
        <v>9.9824557773032527</v>
      </c>
      <c r="AE212" s="96">
        <v>9.2982156062003707</v>
      </c>
      <c r="AF212" s="96">
        <f t="shared" si="138"/>
        <v>10.519349682824565</v>
      </c>
      <c r="AG212" s="96">
        <f t="shared" si="139"/>
        <v>10.282649776414749</v>
      </c>
      <c r="AH212" s="96">
        <f t="shared" si="140"/>
        <v>10.221278551334105</v>
      </c>
      <c r="AI212" s="96">
        <f t="shared" si="141"/>
        <v>10.402649880029175</v>
      </c>
      <c r="AJ212" s="96">
        <f t="shared" si="142"/>
        <v>10.101693933208265</v>
      </c>
      <c r="AK212" s="127"/>
      <c r="AL212" s="13"/>
      <c r="AM212" s="13"/>
      <c r="AN212" s="13"/>
      <c r="AO212" s="13"/>
      <c r="AP212" s="13"/>
      <c r="AQ212" s="13"/>
      <c r="AR212" s="8">
        <f t="shared" si="143"/>
        <v>10.279929073783864</v>
      </c>
      <c r="AS212" s="8">
        <f t="shared" si="144"/>
        <v>10.177603208967632</v>
      </c>
      <c r="AT212" s="8">
        <f t="shared" si="145"/>
        <v>10.669556339002073</v>
      </c>
      <c r="AU212" s="8">
        <f t="shared" si="146"/>
        <v>10.563352341509354</v>
      </c>
      <c r="AV212" s="8">
        <f t="shared" si="129"/>
        <v>10.422610240815729</v>
      </c>
      <c r="AW212" s="8"/>
      <c r="AX212" s="8">
        <f t="shared" si="147"/>
        <v>10.279237167214385</v>
      </c>
      <c r="AY212" s="8">
        <f t="shared" si="148"/>
        <v>10.262890812476856</v>
      </c>
      <c r="AZ212" s="8">
        <f t="shared" si="149"/>
        <v>10.242818597810867</v>
      </c>
      <c r="BA212" s="8">
        <v>10.282942153277789</v>
      </c>
      <c r="BB212" s="8">
        <f t="shared" si="150"/>
        <v>10.169522907926565</v>
      </c>
      <c r="BC212" s="8">
        <v>10.112274072766423</v>
      </c>
      <c r="BD212" s="8">
        <f t="shared" si="151"/>
        <v>10.2040877668893</v>
      </c>
      <c r="BE212" s="5"/>
      <c r="BF212" s="60">
        <f t="shared" si="152"/>
        <v>127.154071</v>
      </c>
      <c r="BG212" s="62">
        <f t="shared" si="153"/>
        <v>109.28560599999999</v>
      </c>
      <c r="BH212" s="62">
        <f t="shared" si="154"/>
        <v>122.67824300000001</v>
      </c>
      <c r="BI212" s="62">
        <f t="shared" si="155"/>
        <v>117.34694599999999</v>
      </c>
      <c r="BJ212" s="62">
        <f t="shared" si="156"/>
        <v>108.78560599999999</v>
      </c>
      <c r="BK212" s="62">
        <f t="shared" si="157"/>
        <v>120.02252899999999</v>
      </c>
      <c r="BL212" s="62">
        <f t="shared" si="158"/>
        <v>122.7446248</v>
      </c>
      <c r="BM212" s="62">
        <f t="shared" si="159"/>
        <v>108.78560599999999</v>
      </c>
      <c r="BN212" s="63">
        <f t="shared" si="160"/>
        <v>111.03310599999998</v>
      </c>
      <c r="BO212" s="50"/>
      <c r="BP212" s="104"/>
      <c r="BX212" s="53">
        <f t="shared" si="124"/>
        <v>2031</v>
      </c>
      <c r="BY212" s="97">
        <f t="shared" si="161"/>
        <v>48183</v>
      </c>
      <c r="BZ212" s="56">
        <f t="shared" si="125"/>
        <v>10.38029763130376</v>
      </c>
      <c r="CA212" s="56">
        <f t="shared" si="126"/>
        <v>10.169522907926565</v>
      </c>
      <c r="CB212" s="56">
        <v>10.279625826747177</v>
      </c>
      <c r="CC212" s="56">
        <v>10.109030713394722</v>
      </c>
      <c r="CD212" s="56">
        <v>10.279625826747177</v>
      </c>
      <c r="CE212" s="56">
        <f t="shared" si="127"/>
        <v>10.209034402550834</v>
      </c>
      <c r="CF212" s="1"/>
      <c r="CG212" s="98">
        <v>-0.5</v>
      </c>
      <c r="CH212" s="99">
        <v>-0.5</v>
      </c>
      <c r="CI212" s="99">
        <v>-0.5</v>
      </c>
      <c r="CJ212" s="99">
        <v>-0.5</v>
      </c>
      <c r="CK212" s="99">
        <v>2.5</v>
      </c>
      <c r="CL212" s="99">
        <v>0.75</v>
      </c>
      <c r="CM212" s="99">
        <v>-4.8328500000000076</v>
      </c>
      <c r="CN212" s="100">
        <v>-3.8481900000000024</v>
      </c>
      <c r="CO212" s="13"/>
      <c r="CP212" s="101">
        <v>1.0417218056168212</v>
      </c>
      <c r="CQ212" s="102">
        <v>1.0182816252511886</v>
      </c>
      <c r="CR212" s="102">
        <v>1.0122040876341716</v>
      </c>
      <c r="CS212" s="102">
        <v>0.98070136744596392</v>
      </c>
      <c r="CT212" s="102">
        <v>1.042093259624681</v>
      </c>
      <c r="CU212" s="103">
        <v>1.0018406714769545</v>
      </c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46"/>
      <c r="DT212" s="46"/>
      <c r="DU212" s="46"/>
      <c r="DV212" s="46"/>
      <c r="DW212" s="46"/>
      <c r="DX212" s="46"/>
      <c r="DY212" s="46"/>
      <c r="DZ212" s="46"/>
      <c r="EA212" s="46"/>
      <c r="EB212" s="46"/>
      <c r="EC212" s="46"/>
      <c r="ED212" s="46"/>
      <c r="EE212" s="46"/>
      <c r="EF212" s="46"/>
      <c r="EG212" s="46"/>
      <c r="EH212" s="46"/>
      <c r="EI212" s="46"/>
      <c r="EJ212" s="46"/>
      <c r="EK212" s="46"/>
      <c r="EL212" s="46"/>
      <c r="EM212" s="46"/>
    </row>
    <row r="213" spans="1:143" ht="12.75" x14ac:dyDescent="0.2">
      <c r="A213" s="3">
        <f t="shared" si="123"/>
        <v>2032</v>
      </c>
      <c r="B213" s="43">
        <v>48214</v>
      </c>
      <c r="C213" s="43">
        <v>48244</v>
      </c>
      <c r="D213" s="44">
        <f t="shared" si="128"/>
        <v>48214</v>
      </c>
      <c r="E213" s="94">
        <v>130.4393</v>
      </c>
      <c r="F213" s="46">
        <v>113.2277</v>
      </c>
      <c r="G213" s="94">
        <v>111.9209</v>
      </c>
      <c r="H213" s="46">
        <v>108.2619</v>
      </c>
      <c r="I213" s="94">
        <v>126.4282</v>
      </c>
      <c r="J213" s="46">
        <v>107.51730000000001</v>
      </c>
      <c r="K213" s="94">
        <v>124.09869999999999</v>
      </c>
      <c r="L213" s="46">
        <v>113.4935</v>
      </c>
      <c r="M213" s="94">
        <v>120.8837</v>
      </c>
      <c r="N213" s="46">
        <v>113.404</v>
      </c>
      <c r="O213" s="94">
        <f t="shared" si="130"/>
        <v>111.4209</v>
      </c>
      <c r="P213" s="46">
        <f t="shared" si="131"/>
        <v>107.7619</v>
      </c>
      <c r="Q213" s="94">
        <f t="shared" si="132"/>
        <v>111.4209</v>
      </c>
      <c r="R213" s="46">
        <f t="shared" si="133"/>
        <v>107.7619</v>
      </c>
      <c r="S213" s="94">
        <f t="shared" si="134"/>
        <v>113.6709</v>
      </c>
      <c r="T213" s="46">
        <f t="shared" si="135"/>
        <v>106.7619</v>
      </c>
      <c r="U213" s="94">
        <f t="shared" si="136"/>
        <v>123.50888</v>
      </c>
      <c r="V213" s="95">
        <f t="shared" si="137"/>
        <v>108.47793</v>
      </c>
      <c r="W213" s="96">
        <v>9.9791459233198356</v>
      </c>
      <c r="X213" s="96">
        <v>10.346983170551043</v>
      </c>
      <c r="Y213" s="96">
        <v>9.8873865846949478</v>
      </c>
      <c r="Z213" s="96">
        <v>9.9073425000091095</v>
      </c>
      <c r="AA213" s="96">
        <v>9.6939048532641507</v>
      </c>
      <c r="AB213" s="96">
        <v>9.7966945449122065</v>
      </c>
      <c r="AC213" s="96">
        <v>9.8213294105829085</v>
      </c>
      <c r="AD213" s="96">
        <v>9.7232646271079606</v>
      </c>
      <c r="AE213" s="96">
        <v>9.0353435362141674</v>
      </c>
      <c r="AF213" s="96">
        <f t="shared" si="138"/>
        <v>10.333351669715137</v>
      </c>
      <c r="AG213" s="96">
        <f t="shared" si="139"/>
        <v>10.094301505360784</v>
      </c>
      <c r="AH213" s="96">
        <f t="shared" si="140"/>
        <v>10.031445665044005</v>
      </c>
      <c r="AI213" s="96">
        <f t="shared" si="141"/>
        <v>10.151873724092068</v>
      </c>
      <c r="AJ213" s="96">
        <f t="shared" si="142"/>
        <v>9.8398891693461046</v>
      </c>
      <c r="AK213" s="127"/>
      <c r="AL213" s="13"/>
      <c r="AM213" s="13"/>
      <c r="AN213" s="13"/>
      <c r="AO213" s="13"/>
      <c r="AP213" s="13"/>
      <c r="AQ213" s="13"/>
      <c r="AR213" s="8">
        <f t="shared" si="143"/>
        <v>10.013840258748765</v>
      </c>
      <c r="AS213" s="8">
        <f t="shared" si="144"/>
        <v>9.9141707969386736</v>
      </c>
      <c r="AT213" s="8">
        <f t="shared" si="145"/>
        <v>10.393382803644419</v>
      </c>
      <c r="AU213" s="8">
        <f t="shared" si="146"/>
        <v>10.289935886374874</v>
      </c>
      <c r="AV213" s="8">
        <f t="shared" si="129"/>
        <v>10.152832436426682</v>
      </c>
      <c r="AW213" s="8"/>
      <c r="AX213" s="8">
        <f t="shared" si="147"/>
        <v>10.085201074490342</v>
      </c>
      <c r="AY213" s="8">
        <f t="shared" si="148"/>
        <v>9.997234003635624</v>
      </c>
      <c r="AZ213" s="8">
        <f t="shared" si="149"/>
        <v>9.8016853781549003</v>
      </c>
      <c r="BA213" s="8">
        <v>10.088351741003681</v>
      </c>
      <c r="BB213" s="8">
        <f t="shared" si="150"/>
        <v>9.9550973186434604</v>
      </c>
      <c r="BC213" s="8">
        <v>9.9208829809692958</v>
      </c>
      <c r="BD213" s="8">
        <f t="shared" si="151"/>
        <v>10.012527071832356</v>
      </c>
      <c r="BE213" s="5"/>
      <c r="BF213" s="60">
        <f t="shared" si="152"/>
        <v>123.03831199999999</v>
      </c>
      <c r="BG213" s="62">
        <f t="shared" si="153"/>
        <v>110.34752999999999</v>
      </c>
      <c r="BH213" s="62">
        <f t="shared" si="154"/>
        <v>118.29651299999999</v>
      </c>
      <c r="BI213" s="62">
        <f t="shared" si="155"/>
        <v>117.667429</v>
      </c>
      <c r="BJ213" s="62">
        <f t="shared" si="156"/>
        <v>109.84752999999999</v>
      </c>
      <c r="BK213" s="62">
        <f t="shared" si="157"/>
        <v>119.53846399999999</v>
      </c>
      <c r="BL213" s="62">
        <f t="shared" si="158"/>
        <v>117.04557149999999</v>
      </c>
      <c r="BM213" s="62">
        <f t="shared" si="159"/>
        <v>109.84752999999999</v>
      </c>
      <c r="BN213" s="63">
        <f t="shared" si="160"/>
        <v>110.70003</v>
      </c>
      <c r="BO213" s="50"/>
      <c r="BP213" s="104"/>
      <c r="BX213" s="53">
        <f t="shared" si="124"/>
        <v>2032</v>
      </c>
      <c r="BY213" s="97">
        <f t="shared" si="161"/>
        <v>48214</v>
      </c>
      <c r="BZ213" s="56">
        <f t="shared" si="125"/>
        <v>10.206455051646207</v>
      </c>
      <c r="CA213" s="56">
        <f t="shared" si="126"/>
        <v>9.9550973186434604</v>
      </c>
      <c r="CB213" s="56">
        <v>10.085035414473071</v>
      </c>
      <c r="CC213" s="56">
        <v>9.917639272349513</v>
      </c>
      <c r="CD213" s="56">
        <v>10.085035414473071</v>
      </c>
      <c r="CE213" s="56">
        <f t="shared" si="127"/>
        <v>9.9942787246142757</v>
      </c>
      <c r="CF213" s="1"/>
      <c r="CG213" s="98">
        <v>-0.5</v>
      </c>
      <c r="CH213" s="99">
        <v>-0.5</v>
      </c>
      <c r="CI213" s="99">
        <v>-0.5</v>
      </c>
      <c r="CJ213" s="99">
        <v>-0.5</v>
      </c>
      <c r="CK213" s="99">
        <v>1.75</v>
      </c>
      <c r="CL213" s="99">
        <v>-1.5</v>
      </c>
      <c r="CM213" s="99">
        <v>-6.930419999999998</v>
      </c>
      <c r="CN213" s="100">
        <v>-4.749769999999998</v>
      </c>
      <c r="CO213" s="13"/>
      <c r="CP213" s="101">
        <v>1.0429993380874474</v>
      </c>
      <c r="CQ213" s="102">
        <v>1.0188707522074161</v>
      </c>
      <c r="CR213" s="102">
        <v>1.0125263828352338</v>
      </c>
      <c r="CS213" s="102">
        <v>0.978456619749972</v>
      </c>
      <c r="CT213" s="102">
        <v>1.0440807808304597</v>
      </c>
      <c r="CU213" s="103">
        <v>1.0018897399717799</v>
      </c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</row>
    <row r="214" spans="1:143" ht="12.75" x14ac:dyDescent="0.2">
      <c r="A214" s="3">
        <f t="shared" si="123"/>
        <v>2032</v>
      </c>
      <c r="B214" s="43">
        <v>48245</v>
      </c>
      <c r="C214" s="43">
        <v>48273</v>
      </c>
      <c r="D214" s="44">
        <f t="shared" si="128"/>
        <v>48245</v>
      </c>
      <c r="E214" s="94">
        <v>127.4816</v>
      </c>
      <c r="F214" s="46">
        <v>109.55029999999999</v>
      </c>
      <c r="G214" s="94">
        <v>111.2225</v>
      </c>
      <c r="H214" s="46">
        <v>107.7824</v>
      </c>
      <c r="I214" s="94">
        <v>123.34739999999999</v>
      </c>
      <c r="J214" s="46">
        <v>103.73609999999999</v>
      </c>
      <c r="K214" s="94">
        <v>123.6614</v>
      </c>
      <c r="L214" s="46">
        <v>113.1289</v>
      </c>
      <c r="M214" s="94">
        <v>118.71040000000001</v>
      </c>
      <c r="N214" s="46">
        <v>112.0842</v>
      </c>
      <c r="O214" s="94">
        <f t="shared" si="130"/>
        <v>110.2225</v>
      </c>
      <c r="P214" s="46">
        <f t="shared" si="131"/>
        <v>106.5324</v>
      </c>
      <c r="Q214" s="94">
        <f t="shared" si="132"/>
        <v>111.2225</v>
      </c>
      <c r="R214" s="46">
        <f t="shared" si="133"/>
        <v>107.2824</v>
      </c>
      <c r="S214" s="94">
        <f t="shared" si="134"/>
        <v>113.7225</v>
      </c>
      <c r="T214" s="46">
        <f t="shared" si="135"/>
        <v>110.0324</v>
      </c>
      <c r="U214" s="94">
        <f t="shared" si="136"/>
        <v>123.75973</v>
      </c>
      <c r="V214" s="95">
        <f t="shared" si="137"/>
        <v>105.06519</v>
      </c>
      <c r="W214" s="96">
        <v>9.8831180847904943</v>
      </c>
      <c r="X214" s="96">
        <v>10.188580671944527</v>
      </c>
      <c r="Y214" s="96">
        <v>9.6439459029968049</v>
      </c>
      <c r="Z214" s="96">
        <v>9.6485206272249595</v>
      </c>
      <c r="AA214" s="96">
        <v>9.4598288774395289</v>
      </c>
      <c r="AB214" s="96">
        <v>9.613413534009343</v>
      </c>
      <c r="AC214" s="96">
        <v>9.6396275196208858</v>
      </c>
      <c r="AD214" s="96">
        <v>9.5433782159434113</v>
      </c>
      <c r="AE214" s="96">
        <v>8.9699767799545818</v>
      </c>
      <c r="AF214" s="96">
        <f t="shared" si="138"/>
        <v>10.073541060348209</v>
      </c>
      <c r="AG214" s="96">
        <f t="shared" si="139"/>
        <v>9.8349851957014458</v>
      </c>
      <c r="AH214" s="96">
        <f t="shared" si="140"/>
        <v>9.7725003867561089</v>
      </c>
      <c r="AI214" s="96">
        <f t="shared" si="141"/>
        <v>9.9701322444772806</v>
      </c>
      <c r="AJ214" s="96">
        <f t="shared" si="142"/>
        <v>9.6581873939318346</v>
      </c>
      <c r="AK214" s="127"/>
      <c r="AL214" s="13"/>
      <c r="AM214" s="13"/>
      <c r="AN214" s="13"/>
      <c r="AO214" s="13"/>
      <c r="AP214" s="13"/>
      <c r="AQ214" s="13"/>
      <c r="AR214" s="8">
        <f t="shared" si="143"/>
        <v>9.829165097693755</v>
      </c>
      <c r="AS214" s="8">
        <f t="shared" si="144"/>
        <v>9.7313408231968808</v>
      </c>
      <c r="AT214" s="8">
        <f t="shared" si="145"/>
        <v>10.201708485749553</v>
      </c>
      <c r="AU214" s="8">
        <f t="shared" si="146"/>
        <v>10.100176688075022</v>
      </c>
      <c r="AV214" s="8">
        <f t="shared" si="129"/>
        <v>9.9655977736788017</v>
      </c>
      <c r="AW214" s="8"/>
      <c r="AX214" s="8">
        <f t="shared" si="147"/>
        <v>9.8218495555809522</v>
      </c>
      <c r="AY214" s="8">
        <f t="shared" si="148"/>
        <v>9.8128586703408267</v>
      </c>
      <c r="AZ214" s="8">
        <f t="shared" si="149"/>
        <v>9.6183411574985218</v>
      </c>
      <c r="BA214" s="8">
        <v>9.8242477226905169</v>
      </c>
      <c r="BB214" s="8">
        <f t="shared" si="150"/>
        <v>9.7152408007373001</v>
      </c>
      <c r="BC214" s="8">
        <v>9.6611211775883419</v>
      </c>
      <c r="BD214" s="8">
        <f t="shared" si="151"/>
        <v>9.7525352357859969</v>
      </c>
      <c r="BE214" s="5"/>
      <c r="BF214" s="60">
        <f t="shared" si="152"/>
        <v>119.77114099999999</v>
      </c>
      <c r="BG214" s="62">
        <f t="shared" si="153"/>
        <v>109.743257</v>
      </c>
      <c r="BH214" s="62">
        <f t="shared" si="154"/>
        <v>114.91454099999999</v>
      </c>
      <c r="BI214" s="62">
        <f t="shared" si="155"/>
        <v>115.86113399999999</v>
      </c>
      <c r="BJ214" s="62">
        <f t="shared" si="156"/>
        <v>109.528257</v>
      </c>
      <c r="BK214" s="62">
        <f t="shared" si="157"/>
        <v>119.132425</v>
      </c>
      <c r="BL214" s="62">
        <f t="shared" si="158"/>
        <v>115.72107779999999</v>
      </c>
      <c r="BM214" s="62">
        <f t="shared" si="159"/>
        <v>108.63575699999998</v>
      </c>
      <c r="BN214" s="63">
        <f t="shared" si="160"/>
        <v>112.13575699999998</v>
      </c>
      <c r="BO214" s="50"/>
      <c r="BP214" s="104"/>
      <c r="BX214" s="53">
        <f t="shared" si="124"/>
        <v>2032</v>
      </c>
      <c r="BY214" s="97">
        <f t="shared" si="161"/>
        <v>48245</v>
      </c>
      <c r="BZ214" s="56">
        <f t="shared" si="125"/>
        <v>9.9559759059541175</v>
      </c>
      <c r="CA214" s="56">
        <f t="shared" si="126"/>
        <v>9.7152408007373001</v>
      </c>
      <c r="CB214" s="56">
        <v>9.8209313961599047</v>
      </c>
      <c r="CC214" s="56">
        <v>9.6578769949584551</v>
      </c>
      <c r="CD214" s="56">
        <v>9.8209313961599047</v>
      </c>
      <c r="CE214" s="56">
        <f t="shared" si="127"/>
        <v>9.7540529694576446</v>
      </c>
      <c r="CF214" s="1"/>
      <c r="CG214" s="98">
        <v>-1</v>
      </c>
      <c r="CH214" s="99">
        <v>-1.25</v>
      </c>
      <c r="CI214" s="99">
        <v>0</v>
      </c>
      <c r="CJ214" s="99">
        <v>-0.5</v>
      </c>
      <c r="CK214" s="99">
        <v>2.5</v>
      </c>
      <c r="CL214" s="99">
        <v>2.25</v>
      </c>
      <c r="CM214" s="99">
        <v>-3.7218699999999956</v>
      </c>
      <c r="CN214" s="100">
        <v>-4.4851099999999988</v>
      </c>
      <c r="CO214" s="13"/>
      <c r="CP214" s="101">
        <v>1.044050321240334</v>
      </c>
      <c r="CQ214" s="102">
        <v>1.0193257158978699</v>
      </c>
      <c r="CR214" s="102">
        <v>1.0128496133574425</v>
      </c>
      <c r="CS214" s="102">
        <v>0.98044345272445144</v>
      </c>
      <c r="CT214" s="102">
        <v>1.0447172918098251</v>
      </c>
      <c r="CU214" s="103">
        <v>1.0019253725595902</v>
      </c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</row>
    <row r="215" spans="1:143" ht="12.75" x14ac:dyDescent="0.2">
      <c r="A215" s="3">
        <f t="shared" si="123"/>
        <v>2032</v>
      </c>
      <c r="B215" s="43">
        <v>48274</v>
      </c>
      <c r="C215" s="43">
        <v>48304</v>
      </c>
      <c r="D215" s="44">
        <f t="shared" si="128"/>
        <v>48274</v>
      </c>
      <c r="E215" s="94">
        <v>106.2659</v>
      </c>
      <c r="F215" s="46">
        <v>100.569</v>
      </c>
      <c r="G215" s="94">
        <v>104.1559</v>
      </c>
      <c r="H215" s="46">
        <v>101.59010000000001</v>
      </c>
      <c r="I215" s="94">
        <v>99.691460000000006</v>
      </c>
      <c r="J215" s="46">
        <v>94.231960000000001</v>
      </c>
      <c r="K215" s="94">
        <v>110.72199999999999</v>
      </c>
      <c r="L215" s="46">
        <v>104.0942</v>
      </c>
      <c r="M215" s="94">
        <v>108.70780000000001</v>
      </c>
      <c r="N215" s="46">
        <v>103.84520000000001</v>
      </c>
      <c r="O215" s="94">
        <f t="shared" si="130"/>
        <v>103.1559</v>
      </c>
      <c r="P215" s="46">
        <f t="shared" si="131"/>
        <v>100.09010000000001</v>
      </c>
      <c r="Q215" s="94">
        <f t="shared" si="132"/>
        <v>104.1559</v>
      </c>
      <c r="R215" s="46">
        <f t="shared" si="133"/>
        <v>101.09010000000001</v>
      </c>
      <c r="S215" s="94">
        <f t="shared" si="134"/>
        <v>106.4059</v>
      </c>
      <c r="T215" s="46">
        <f t="shared" si="135"/>
        <v>103.59010000000001</v>
      </c>
      <c r="U215" s="94">
        <f t="shared" si="136"/>
        <v>102.94774999999998</v>
      </c>
      <c r="V215" s="95">
        <f t="shared" si="137"/>
        <v>98.054300000000012</v>
      </c>
      <c r="W215" s="96">
        <v>9.165556443191786</v>
      </c>
      <c r="X215" s="96">
        <v>9.3434132988454746</v>
      </c>
      <c r="Y215" s="96">
        <v>8.9792218704286171</v>
      </c>
      <c r="Z215" s="96">
        <v>9.0485411589541833</v>
      </c>
      <c r="AA215" s="96">
        <v>8.8536628282369279</v>
      </c>
      <c r="AB215" s="96">
        <v>9.4644761264764323</v>
      </c>
      <c r="AC215" s="96">
        <v>9.48632658344021</v>
      </c>
      <c r="AD215" s="96">
        <v>9.3916067032363006</v>
      </c>
      <c r="AE215" s="96">
        <v>8.7470147604567412</v>
      </c>
      <c r="AF215" s="96">
        <f t="shared" si="138"/>
        <v>9.4705919437646937</v>
      </c>
      <c r="AG215" s="96">
        <f t="shared" si="139"/>
        <v>9.2335209077937375</v>
      </c>
      <c r="AH215" s="96">
        <f t="shared" si="140"/>
        <v>9.172025967878513</v>
      </c>
      <c r="AI215" s="96">
        <f t="shared" si="141"/>
        <v>9.8131605817118039</v>
      </c>
      <c r="AJ215" s="96">
        <f t="shared" si="142"/>
        <v>9.504886464844656</v>
      </c>
      <c r="AK215" s="127"/>
      <c r="AL215" s="13"/>
      <c r="AM215" s="13"/>
      <c r="AN215" s="13"/>
      <c r="AO215" s="13"/>
      <c r="AP215" s="13"/>
      <c r="AQ215" s="13"/>
      <c r="AR215" s="8">
        <f t="shared" si="143"/>
        <v>9.6733556290682081</v>
      </c>
      <c r="AS215" s="8">
        <f t="shared" si="144"/>
        <v>9.5770858046918388</v>
      </c>
      <c r="AT215" s="8">
        <f t="shared" si="145"/>
        <v>10.039993865062327</v>
      </c>
      <c r="AU215" s="8">
        <f t="shared" si="146"/>
        <v>9.9400754309005013</v>
      </c>
      <c r="AV215" s="8">
        <f t="shared" si="129"/>
        <v>9.8076276824307183</v>
      </c>
      <c r="AW215" s="8"/>
      <c r="AX215" s="8">
        <f t="shared" si="147"/>
        <v>9.2113698361357166</v>
      </c>
      <c r="AY215" s="8">
        <f t="shared" si="148"/>
        <v>9.6573021648302468</v>
      </c>
      <c r="AZ215" s="8">
        <f t="shared" si="149"/>
        <v>9.4693523845962666</v>
      </c>
      <c r="BA215" s="8">
        <v>9.2120237798570717</v>
      </c>
      <c r="BB215" s="8">
        <f t="shared" si="150"/>
        <v>9.0941053880898952</v>
      </c>
      <c r="BC215" s="8">
        <v>9.0589629958266471</v>
      </c>
      <c r="BD215" s="8">
        <f t="shared" si="151"/>
        <v>9.1498436554034992</v>
      </c>
      <c r="BE215" s="5"/>
      <c r="BF215" s="60">
        <f t="shared" si="152"/>
        <v>103.816233</v>
      </c>
      <c r="BG215" s="62">
        <f t="shared" si="153"/>
        <v>103.052606</v>
      </c>
      <c r="BH215" s="62">
        <f t="shared" si="154"/>
        <v>97.343874999999997</v>
      </c>
      <c r="BI215" s="62">
        <f t="shared" si="155"/>
        <v>106.616882</v>
      </c>
      <c r="BJ215" s="62">
        <f t="shared" si="156"/>
        <v>102.83760599999999</v>
      </c>
      <c r="BK215" s="62">
        <f t="shared" si="157"/>
        <v>107.87204599999998</v>
      </c>
      <c r="BL215" s="62">
        <f t="shared" si="158"/>
        <v>100.84356649999998</v>
      </c>
      <c r="BM215" s="62">
        <f t="shared" si="159"/>
        <v>101.83760599999999</v>
      </c>
      <c r="BN215" s="63">
        <f t="shared" si="160"/>
        <v>105.195106</v>
      </c>
      <c r="BO215" s="50"/>
      <c r="BP215" s="104"/>
      <c r="BX215" s="53">
        <f t="shared" si="124"/>
        <v>2032</v>
      </c>
      <c r="BY215" s="97">
        <f t="shared" si="161"/>
        <v>48274</v>
      </c>
      <c r="BZ215" s="56">
        <f t="shared" si="125"/>
        <v>9.2720330799759427</v>
      </c>
      <c r="CA215" s="56">
        <f t="shared" si="126"/>
        <v>9.0941053880898952</v>
      </c>
      <c r="CB215" s="56">
        <v>9.2087074533264595</v>
      </c>
      <c r="CC215" s="56">
        <v>9.0557177143860077</v>
      </c>
      <c r="CD215" s="56">
        <v>9.2087074533264595</v>
      </c>
      <c r="CE215" s="56">
        <f t="shared" si="127"/>
        <v>9.131961375448407</v>
      </c>
      <c r="CF215" s="1"/>
      <c r="CG215" s="98">
        <v>-1</v>
      </c>
      <c r="CH215" s="99">
        <v>-1.5</v>
      </c>
      <c r="CI215" s="99">
        <v>0</v>
      </c>
      <c r="CJ215" s="99">
        <v>-0.5</v>
      </c>
      <c r="CK215" s="99">
        <v>2.2499999999999929</v>
      </c>
      <c r="CL215" s="99">
        <v>2</v>
      </c>
      <c r="CM215" s="99">
        <v>-3.3181500000000099</v>
      </c>
      <c r="CN215" s="100">
        <v>-2.5146999999999977</v>
      </c>
      <c r="CO215" s="13"/>
      <c r="CP215" s="101">
        <v>1.0466429645836182</v>
      </c>
      <c r="CQ215" s="102">
        <v>1.0204430466292904</v>
      </c>
      <c r="CR215" s="102">
        <v>1.013646930124436</v>
      </c>
      <c r="CS215" s="102">
        <v>0.97846301107616573</v>
      </c>
      <c r="CT215" s="102">
        <v>1.0448862363806437</v>
      </c>
      <c r="CU215" s="103">
        <v>1.0019564877132572</v>
      </c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</row>
    <row r="216" spans="1:143" ht="12.75" x14ac:dyDescent="0.2">
      <c r="A216" s="3">
        <f t="shared" si="123"/>
        <v>2032</v>
      </c>
      <c r="B216" s="43">
        <v>48305</v>
      </c>
      <c r="C216" s="43">
        <v>48334</v>
      </c>
      <c r="D216" s="44">
        <f t="shared" si="128"/>
        <v>48305</v>
      </c>
      <c r="E216" s="94">
        <v>102.5565</v>
      </c>
      <c r="F216" s="46">
        <v>97.196600000000004</v>
      </c>
      <c r="G216" s="94">
        <v>104.68640000000001</v>
      </c>
      <c r="H216" s="46">
        <v>101.6798</v>
      </c>
      <c r="I216" s="94">
        <v>96.136319999999998</v>
      </c>
      <c r="J216" s="46">
        <v>91.007949999999994</v>
      </c>
      <c r="K216" s="94">
        <v>112.70010000000001</v>
      </c>
      <c r="L216" s="46">
        <v>105.6748</v>
      </c>
      <c r="M216" s="94">
        <v>109.11709999999999</v>
      </c>
      <c r="N216" s="46">
        <v>104.48609999999999</v>
      </c>
      <c r="O216" s="94">
        <f t="shared" si="130"/>
        <v>103.43640000000001</v>
      </c>
      <c r="P216" s="46">
        <f t="shared" si="131"/>
        <v>100.6798</v>
      </c>
      <c r="Q216" s="94">
        <f t="shared" si="132"/>
        <v>101.68640000000001</v>
      </c>
      <c r="R216" s="46">
        <f t="shared" si="133"/>
        <v>100.9298</v>
      </c>
      <c r="S216" s="94">
        <f t="shared" si="134"/>
        <v>106.93639999999999</v>
      </c>
      <c r="T216" s="46">
        <f t="shared" si="135"/>
        <v>99.6798</v>
      </c>
      <c r="U216" s="94">
        <f t="shared" si="136"/>
        <v>102.00672</v>
      </c>
      <c r="V216" s="95">
        <f t="shared" si="137"/>
        <v>101.20729</v>
      </c>
      <c r="W216" s="96">
        <v>9.0799979234277419</v>
      </c>
      <c r="X216" s="96">
        <v>9.322953097635299</v>
      </c>
      <c r="Y216" s="96">
        <v>8.8405906092404081</v>
      </c>
      <c r="Z216" s="96">
        <v>8.8621783571566297</v>
      </c>
      <c r="AA216" s="96">
        <v>8.4229298766486149</v>
      </c>
      <c r="AB216" s="96">
        <v>9.3458268198099326</v>
      </c>
      <c r="AC216" s="96">
        <v>9.240104700786933</v>
      </c>
      <c r="AD216" s="96">
        <v>8.8070566876843284</v>
      </c>
      <c r="AE216" s="96">
        <v>8.4727179537981492</v>
      </c>
      <c r="AF216" s="96">
        <f t="shared" si="138"/>
        <v>9.2695039903488503</v>
      </c>
      <c r="AG216" s="96">
        <f t="shared" si="139"/>
        <v>9.0397337288549391</v>
      </c>
      <c r="AH216" s="96">
        <f t="shared" si="140"/>
        <v>8.9829407563047496</v>
      </c>
      <c r="AI216" s="96">
        <f t="shared" si="141"/>
        <v>9.1755331103981437</v>
      </c>
      <c r="AJ216" s="96">
        <f t="shared" si="142"/>
        <v>9.2586645939966861</v>
      </c>
      <c r="AK216" s="127"/>
      <c r="AL216" s="13"/>
      <c r="AM216" s="13"/>
      <c r="AN216" s="13"/>
      <c r="AO216" s="13"/>
      <c r="AP216" s="13"/>
      <c r="AQ216" s="13"/>
      <c r="AR216" s="8">
        <f t="shared" si="143"/>
        <v>9.4231047065625919</v>
      </c>
      <c r="AS216" s="8">
        <f t="shared" si="144"/>
        <v>8.9829705332699756</v>
      </c>
      <c r="AT216" s="8">
        <f t="shared" si="145"/>
        <v>9.7802584756369058</v>
      </c>
      <c r="AU216" s="8">
        <f t="shared" si="146"/>
        <v>9.3234432928795776</v>
      </c>
      <c r="AV216" s="8">
        <f t="shared" si="129"/>
        <v>9.3774442520872618</v>
      </c>
      <c r="AW216" s="8"/>
      <c r="AX216" s="8">
        <f t="shared" si="147"/>
        <v>9.0217454956823655</v>
      </c>
      <c r="AY216" s="8">
        <f t="shared" si="148"/>
        <v>9.4074575350450864</v>
      </c>
      <c r="AZ216" s="8">
        <f t="shared" si="149"/>
        <v>9.3506621582873439</v>
      </c>
      <c r="BA216" s="8">
        <v>9.0218577182536475</v>
      </c>
      <c r="BB216" s="8">
        <f t="shared" si="150"/>
        <v>8.652735420277299</v>
      </c>
      <c r="BC216" s="8">
        <v>8.8719235125977889</v>
      </c>
      <c r="BD216" s="8">
        <f t="shared" si="151"/>
        <v>8.9626384300920439</v>
      </c>
      <c r="BE216" s="5"/>
      <c r="BF216" s="60">
        <f t="shared" si="152"/>
        <v>100.251743</v>
      </c>
      <c r="BG216" s="62">
        <f t="shared" si="153"/>
        <v>103.393562</v>
      </c>
      <c r="BH216" s="62">
        <f t="shared" si="154"/>
        <v>93.931120899999996</v>
      </c>
      <c r="BI216" s="62">
        <f t="shared" si="155"/>
        <v>107.12576999999999</v>
      </c>
      <c r="BJ216" s="62">
        <f t="shared" si="156"/>
        <v>101.361062</v>
      </c>
      <c r="BK216" s="62">
        <f t="shared" si="157"/>
        <v>109.67922100000001</v>
      </c>
      <c r="BL216" s="62">
        <f t="shared" si="158"/>
        <v>101.66296510000001</v>
      </c>
      <c r="BM216" s="62">
        <f t="shared" si="159"/>
        <v>102.25106199999999</v>
      </c>
      <c r="BN216" s="63">
        <f t="shared" si="160"/>
        <v>103.81606199999999</v>
      </c>
      <c r="BO216" s="50"/>
      <c r="BP216" s="104"/>
      <c r="BX216" s="53">
        <f t="shared" si="124"/>
        <v>2032</v>
      </c>
      <c r="BY216" s="97">
        <f t="shared" si="161"/>
        <v>48305</v>
      </c>
      <c r="BZ216" s="56">
        <f t="shared" si="125"/>
        <v>9.1293936508286961</v>
      </c>
      <c r="CA216" s="56">
        <f t="shared" si="126"/>
        <v>8.652735420277299</v>
      </c>
      <c r="CB216" s="56">
        <v>9.0185413917230353</v>
      </c>
      <c r="CC216" s="56">
        <v>8.8686778898498293</v>
      </c>
      <c r="CD216" s="56">
        <v>9.0185413917230353</v>
      </c>
      <c r="CE216" s="56">
        <f t="shared" si="127"/>
        <v>8.6899119587937346</v>
      </c>
      <c r="CF216" s="1"/>
      <c r="CG216" s="98">
        <v>-1.25</v>
      </c>
      <c r="CH216" s="99">
        <v>-1</v>
      </c>
      <c r="CI216" s="99">
        <v>-3</v>
      </c>
      <c r="CJ216" s="99">
        <v>-0.75</v>
      </c>
      <c r="CK216" s="99">
        <v>2.2499999999999929</v>
      </c>
      <c r="CL216" s="99">
        <v>-2</v>
      </c>
      <c r="CM216" s="99">
        <v>-0.54977999999999838</v>
      </c>
      <c r="CN216" s="100">
        <v>4.0106900000000039</v>
      </c>
      <c r="CO216" s="13"/>
      <c r="CP216" s="101">
        <v>1.0459622472914107</v>
      </c>
      <c r="CQ216" s="102">
        <v>1.0200351837372947</v>
      </c>
      <c r="CR216" s="102">
        <v>1.0136267173014633</v>
      </c>
      <c r="CS216" s="102">
        <v>0.95043560817603046</v>
      </c>
      <c r="CT216" s="102">
        <v>1.0418387704065863</v>
      </c>
      <c r="CU216" s="103">
        <v>1.0020086236910468</v>
      </c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</row>
    <row r="217" spans="1:143" ht="12.75" x14ac:dyDescent="0.2">
      <c r="A217" s="3">
        <f t="shared" si="123"/>
        <v>2032</v>
      </c>
      <c r="B217" s="43">
        <v>48335</v>
      </c>
      <c r="C217" s="43">
        <v>48365</v>
      </c>
      <c r="D217" s="44">
        <f t="shared" si="128"/>
        <v>48335</v>
      </c>
      <c r="E217" s="94">
        <v>96.877979999999994</v>
      </c>
      <c r="F217" s="46">
        <v>90.761539999999997</v>
      </c>
      <c r="G217" s="94">
        <v>104.0818</v>
      </c>
      <c r="H217" s="46">
        <v>101.2825</v>
      </c>
      <c r="I217" s="94">
        <v>90.70335</v>
      </c>
      <c r="J217" s="46">
        <v>84.856030000000004</v>
      </c>
      <c r="K217" s="94">
        <v>105.6486</v>
      </c>
      <c r="L217" s="46">
        <v>101.85250000000001</v>
      </c>
      <c r="M217" s="94">
        <v>108.1425</v>
      </c>
      <c r="N217" s="46">
        <v>103.7295</v>
      </c>
      <c r="O217" s="94">
        <f t="shared" si="130"/>
        <v>103.0818</v>
      </c>
      <c r="P217" s="46">
        <f t="shared" si="131"/>
        <v>99.782499999999999</v>
      </c>
      <c r="Q217" s="94">
        <f t="shared" si="132"/>
        <v>103.0818</v>
      </c>
      <c r="R217" s="46">
        <f t="shared" si="133"/>
        <v>100.2825</v>
      </c>
      <c r="S217" s="94">
        <f t="shared" si="134"/>
        <v>106.8318</v>
      </c>
      <c r="T217" s="46">
        <f t="shared" si="135"/>
        <v>99.282499999999999</v>
      </c>
      <c r="U217" s="94">
        <f t="shared" si="136"/>
        <v>96.171019999999999</v>
      </c>
      <c r="V217" s="95">
        <f t="shared" si="137"/>
        <v>92.246420000000001</v>
      </c>
      <c r="W217" s="96">
        <v>9.1587497294565665</v>
      </c>
      <c r="X217" s="96">
        <v>9.6021731897108751</v>
      </c>
      <c r="Y217" s="96">
        <v>8.9157095525796564</v>
      </c>
      <c r="Z217" s="96">
        <v>8.8973387179782168</v>
      </c>
      <c r="AA217" s="96">
        <v>8.4580892262829579</v>
      </c>
      <c r="AB217" s="96">
        <v>9.3117818251849744</v>
      </c>
      <c r="AC217" s="96">
        <v>8.9542307991391894</v>
      </c>
      <c r="AD217" s="96">
        <v>8.8487592927687313</v>
      </c>
      <c r="AE217" s="96">
        <v>8.5327877154202429</v>
      </c>
      <c r="AF217" s="96">
        <f t="shared" si="138"/>
        <v>9.3056551468780349</v>
      </c>
      <c r="AG217" s="96">
        <f t="shared" si="139"/>
        <v>9.0755131596799554</v>
      </c>
      <c r="AH217" s="96">
        <f t="shared" si="140"/>
        <v>9.0183488596339814</v>
      </c>
      <c r="AI217" s="96">
        <f t="shared" si="141"/>
        <v>9.2189681692836452</v>
      </c>
      <c r="AJ217" s="96">
        <f t="shared" si="142"/>
        <v>8.972790585507072</v>
      </c>
      <c r="AK217" s="127"/>
      <c r="AL217" s="13"/>
      <c r="AM217" s="13"/>
      <c r="AN217" s="13"/>
      <c r="AO217" s="13"/>
      <c r="AP217" s="13"/>
      <c r="AQ217" s="13"/>
      <c r="AR217" s="8">
        <f t="shared" si="143"/>
        <v>9.1325529211700278</v>
      </c>
      <c r="AS217" s="8">
        <f t="shared" si="144"/>
        <v>9.0253555369130307</v>
      </c>
      <c r="AT217" s="8">
        <f t="shared" si="145"/>
        <v>9.4786948275528697</v>
      </c>
      <c r="AU217" s="8">
        <f t="shared" si="146"/>
        <v>9.3674346808704829</v>
      </c>
      <c r="AV217" s="8">
        <f t="shared" si="129"/>
        <v>9.2510094916266024</v>
      </c>
      <c r="AW217" s="8"/>
      <c r="AX217" s="8">
        <f t="shared" si="147"/>
        <v>9.0575211985940332</v>
      </c>
      <c r="AY217" s="8">
        <f t="shared" si="148"/>
        <v>9.1173774724902987</v>
      </c>
      <c r="AZ217" s="8">
        <f t="shared" si="149"/>
        <v>9.3166054222620733</v>
      </c>
      <c r="BA217" s="8">
        <v>9.0577355793284333</v>
      </c>
      <c r="BB217" s="8">
        <f t="shared" si="150"/>
        <v>8.68876303543699</v>
      </c>
      <c r="BC217" s="8">
        <v>8.9072114947866368</v>
      </c>
      <c r="BD217" s="8">
        <f t="shared" si="151"/>
        <v>8.9979577277531053</v>
      </c>
      <c r="BE217" s="5"/>
      <c r="BF217" s="60">
        <f t="shared" si="152"/>
        <v>94.247910799999985</v>
      </c>
      <c r="BG217" s="62">
        <f t="shared" si="153"/>
        <v>102.87810099999999</v>
      </c>
      <c r="BH217" s="62">
        <f t="shared" si="154"/>
        <v>88.189002399999993</v>
      </c>
      <c r="BI217" s="62">
        <f t="shared" si="155"/>
        <v>106.24490999999999</v>
      </c>
      <c r="BJ217" s="62">
        <f t="shared" si="156"/>
        <v>101.87810099999999</v>
      </c>
      <c r="BK217" s="62">
        <f t="shared" si="157"/>
        <v>104.016277</v>
      </c>
      <c r="BL217" s="62">
        <f t="shared" si="158"/>
        <v>94.483441999999997</v>
      </c>
      <c r="BM217" s="62">
        <f t="shared" si="159"/>
        <v>101.663101</v>
      </c>
      <c r="BN217" s="63">
        <f t="shared" si="160"/>
        <v>103.585601</v>
      </c>
      <c r="BO217" s="50"/>
      <c r="BP217" s="104"/>
      <c r="BX217" s="53">
        <f t="shared" si="124"/>
        <v>2032</v>
      </c>
      <c r="BY217" s="97">
        <f t="shared" si="161"/>
        <v>48335</v>
      </c>
      <c r="BZ217" s="56">
        <f t="shared" si="125"/>
        <v>9.2066844660764051</v>
      </c>
      <c r="CA217" s="56">
        <f t="shared" si="126"/>
        <v>8.68876303543699</v>
      </c>
      <c r="CB217" s="56">
        <v>9.0544192527978211</v>
      </c>
      <c r="CC217" s="56">
        <v>8.9039659364317476</v>
      </c>
      <c r="CD217" s="56">
        <v>9.0544192527978211</v>
      </c>
      <c r="CE217" s="56">
        <f t="shared" si="127"/>
        <v>8.7259950351836597</v>
      </c>
      <c r="CF217" s="1"/>
      <c r="CG217" s="98">
        <v>-1</v>
      </c>
      <c r="CH217" s="99">
        <v>-1.5</v>
      </c>
      <c r="CI217" s="99">
        <v>-1</v>
      </c>
      <c r="CJ217" s="99">
        <v>-1</v>
      </c>
      <c r="CK217" s="99">
        <v>2.75</v>
      </c>
      <c r="CL217" s="99">
        <v>-2</v>
      </c>
      <c r="CM217" s="99">
        <v>-0.70696000000000225</v>
      </c>
      <c r="CN217" s="100">
        <v>1.4848799999999969</v>
      </c>
      <c r="CO217" s="13"/>
      <c r="CP217" s="101">
        <v>1.0458919730767091</v>
      </c>
      <c r="CQ217" s="102">
        <v>1.0200255882516549</v>
      </c>
      <c r="CR217" s="102">
        <v>1.0136007120209156</v>
      </c>
      <c r="CS217" s="102">
        <v>0.95063136229626743</v>
      </c>
      <c r="CT217" s="102">
        <v>1.0418373767741034</v>
      </c>
      <c r="CU217" s="103">
        <v>1.0020727393323017</v>
      </c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</row>
    <row r="218" spans="1:143" ht="12.75" x14ac:dyDescent="0.2">
      <c r="A218" s="3">
        <f t="shared" si="123"/>
        <v>2032</v>
      </c>
      <c r="B218" s="43">
        <v>48366</v>
      </c>
      <c r="C218" s="43">
        <v>48395</v>
      </c>
      <c r="D218" s="44">
        <f t="shared" si="128"/>
        <v>48366</v>
      </c>
      <c r="E218" s="94">
        <v>109.1073</v>
      </c>
      <c r="F218" s="46">
        <v>93.595680000000002</v>
      </c>
      <c r="G218" s="94">
        <v>115.2116</v>
      </c>
      <c r="H218" s="46">
        <v>102.86060000000001</v>
      </c>
      <c r="I218" s="94">
        <v>102.3946</v>
      </c>
      <c r="J218" s="46">
        <v>87.565470000000005</v>
      </c>
      <c r="K218" s="94">
        <v>120.4836</v>
      </c>
      <c r="L218" s="46">
        <v>104.4204</v>
      </c>
      <c r="M218" s="94">
        <v>118.85760000000001</v>
      </c>
      <c r="N218" s="46">
        <v>104.48390000000001</v>
      </c>
      <c r="O218" s="94">
        <f t="shared" si="130"/>
        <v>114.9616</v>
      </c>
      <c r="P218" s="46">
        <f t="shared" si="131"/>
        <v>102.11060000000001</v>
      </c>
      <c r="Q218" s="94">
        <f t="shared" si="132"/>
        <v>115.2116</v>
      </c>
      <c r="R218" s="46">
        <f t="shared" si="133"/>
        <v>102.11060000000001</v>
      </c>
      <c r="S218" s="94">
        <f t="shared" si="134"/>
        <v>118.2116</v>
      </c>
      <c r="T218" s="46">
        <f t="shared" si="135"/>
        <v>100.86060000000001</v>
      </c>
      <c r="U218" s="94">
        <f t="shared" si="136"/>
        <v>111.14971</v>
      </c>
      <c r="V218" s="95">
        <f t="shared" si="137"/>
        <v>98.196030000000007</v>
      </c>
      <c r="W218" s="96">
        <v>9.3538111943158224</v>
      </c>
      <c r="X218" s="96">
        <v>9.6418094621352655</v>
      </c>
      <c r="Y218" s="96">
        <v>8.9810073712537228</v>
      </c>
      <c r="Z218" s="96">
        <v>8.945535035031309</v>
      </c>
      <c r="AA218" s="96">
        <v>8.5062884531844922</v>
      </c>
      <c r="AB218" s="96">
        <v>9.3810545569037611</v>
      </c>
      <c r="AC218" s="96">
        <v>9.0168332212844202</v>
      </c>
      <c r="AD218" s="96">
        <v>8.822741268130553</v>
      </c>
      <c r="AE218" s="96">
        <v>8.5951374877776079</v>
      </c>
      <c r="AF218" s="96">
        <f t="shared" si="138"/>
        <v>9.3552098047481564</v>
      </c>
      <c r="AG218" s="96">
        <f t="shared" si="139"/>
        <v>9.1243269535576879</v>
      </c>
      <c r="AH218" s="96">
        <f t="shared" si="140"/>
        <v>9.0666681064758272</v>
      </c>
      <c r="AI218" s="96">
        <f t="shared" si="141"/>
        <v>9.1952996295125207</v>
      </c>
      <c r="AJ218" s="96">
        <f t="shared" si="142"/>
        <v>9.0353929954589223</v>
      </c>
      <c r="AK218" s="127"/>
      <c r="AL218" s="13"/>
      <c r="AM218" s="13"/>
      <c r="AN218" s="13"/>
      <c r="AO218" s="13"/>
      <c r="AP218" s="13"/>
      <c r="AQ218" s="13"/>
      <c r="AR218" s="8">
        <f t="shared" si="143"/>
        <v>9.1961797350182142</v>
      </c>
      <c r="AS218" s="8">
        <f t="shared" si="144"/>
        <v>8.9989117675887318</v>
      </c>
      <c r="AT218" s="8">
        <f t="shared" si="145"/>
        <v>9.5447330867020916</v>
      </c>
      <c r="AU218" s="8">
        <f t="shared" si="146"/>
        <v>9.3399886972371213</v>
      </c>
      <c r="AV218" s="8">
        <f t="shared" si="129"/>
        <v>9.2699533216365388</v>
      </c>
      <c r="AW218" s="8"/>
      <c r="AX218" s="8">
        <f t="shared" si="147"/>
        <v>9.1065610002353576</v>
      </c>
      <c r="AY218" s="8">
        <f t="shared" si="148"/>
        <v>9.1809009855752599</v>
      </c>
      <c r="AZ218" s="8">
        <f t="shared" si="149"/>
        <v>9.385902044684407</v>
      </c>
      <c r="BA218" s="8">
        <v>9.1069156619694702</v>
      </c>
      <c r="BB218" s="8">
        <f t="shared" si="150"/>
        <v>8.7381525496305912</v>
      </c>
      <c r="BC218" s="8">
        <v>8.955582992648937</v>
      </c>
      <c r="BD218" s="8">
        <f t="shared" si="151"/>
        <v>9.0463719086200989</v>
      </c>
      <c r="BE218" s="5"/>
      <c r="BF218" s="60">
        <f t="shared" si="152"/>
        <v>102.43730339999999</v>
      </c>
      <c r="BG218" s="62">
        <f t="shared" si="153"/>
        <v>109.90066999999999</v>
      </c>
      <c r="BH218" s="62">
        <f t="shared" si="154"/>
        <v>96.018074099999993</v>
      </c>
      <c r="BI218" s="62">
        <f t="shared" si="155"/>
        <v>112.67690899999999</v>
      </c>
      <c r="BJ218" s="62">
        <f t="shared" si="156"/>
        <v>109.57817</v>
      </c>
      <c r="BK218" s="62">
        <f t="shared" si="157"/>
        <v>113.57642399999997</v>
      </c>
      <c r="BL218" s="62">
        <f t="shared" si="158"/>
        <v>105.57962759999999</v>
      </c>
      <c r="BM218" s="62">
        <f t="shared" si="159"/>
        <v>109.43566999999999</v>
      </c>
      <c r="BN218" s="63">
        <f t="shared" si="160"/>
        <v>110.75067</v>
      </c>
      <c r="BO218" s="50"/>
      <c r="BP218" s="104"/>
      <c r="BX218" s="53">
        <f t="shared" si="124"/>
        <v>2032</v>
      </c>
      <c r="BY218" s="97">
        <f t="shared" si="161"/>
        <v>48366</v>
      </c>
      <c r="BZ218" s="56">
        <f t="shared" si="125"/>
        <v>9.273870203985723</v>
      </c>
      <c r="CA218" s="56">
        <f t="shared" si="126"/>
        <v>8.7381525496305912</v>
      </c>
      <c r="CB218" s="56">
        <v>9.103599335438858</v>
      </c>
      <c r="CC218" s="56">
        <v>8.9523375225617539</v>
      </c>
      <c r="CD218" s="56">
        <v>9.103599335438858</v>
      </c>
      <c r="CE218" s="56">
        <f t="shared" si="127"/>
        <v>8.7754605800333465</v>
      </c>
      <c r="CF218" s="1"/>
      <c r="CG218" s="98">
        <v>-0.25</v>
      </c>
      <c r="CH218" s="99">
        <v>-0.75</v>
      </c>
      <c r="CI218" s="99">
        <v>0</v>
      </c>
      <c r="CJ218" s="99">
        <v>-0.75</v>
      </c>
      <c r="CK218" s="99">
        <v>3</v>
      </c>
      <c r="CL218" s="99">
        <v>-2</v>
      </c>
      <c r="CM218" s="99">
        <v>2.0424100000000038</v>
      </c>
      <c r="CN218" s="100">
        <v>4.6003500000000059</v>
      </c>
      <c r="CO218" s="13"/>
      <c r="CP218" s="101">
        <v>1.0457965642203104</v>
      </c>
      <c r="CQ218" s="102">
        <v>1.0199867216243879</v>
      </c>
      <c r="CR218" s="102">
        <v>1.0135411767960387</v>
      </c>
      <c r="CS218" s="102">
        <v>0.95089767351793963</v>
      </c>
      <c r="CT218" s="102">
        <v>1.0422270528013464</v>
      </c>
      <c r="CU218" s="103">
        <v>1.0020583472843538</v>
      </c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46"/>
      <c r="DT218" s="46"/>
      <c r="DU218" s="46"/>
      <c r="DV218" s="46"/>
      <c r="DW218" s="46"/>
      <c r="DX218" s="46"/>
      <c r="DY218" s="46"/>
      <c r="DZ218" s="46"/>
      <c r="EA218" s="46"/>
      <c r="EB218" s="46"/>
      <c r="EC218" s="46"/>
      <c r="ED218" s="46"/>
      <c r="EE218" s="46"/>
      <c r="EF218" s="46"/>
      <c r="EG218" s="46"/>
      <c r="EH218" s="46"/>
      <c r="EI218" s="46"/>
      <c r="EJ218" s="46"/>
      <c r="EK218" s="46"/>
      <c r="EL218" s="46"/>
      <c r="EM218" s="46"/>
    </row>
    <row r="219" spans="1:143" ht="12.75" x14ac:dyDescent="0.2">
      <c r="A219" s="3">
        <f t="shared" si="123"/>
        <v>2032</v>
      </c>
      <c r="B219" s="43">
        <v>48396</v>
      </c>
      <c r="C219" s="43">
        <v>48426</v>
      </c>
      <c r="D219" s="44">
        <f t="shared" si="128"/>
        <v>48396</v>
      </c>
      <c r="E219" s="94">
        <v>145.8989</v>
      </c>
      <c r="F219" s="46">
        <v>105.8643</v>
      </c>
      <c r="G219" s="94">
        <v>151.91849999999999</v>
      </c>
      <c r="H219" s="46">
        <v>110.17789999999999</v>
      </c>
      <c r="I219" s="94">
        <v>137.56729999999999</v>
      </c>
      <c r="J219" s="46">
        <v>99.294229999999999</v>
      </c>
      <c r="K219" s="94">
        <v>157.24359999999999</v>
      </c>
      <c r="L219" s="46">
        <v>112.0194</v>
      </c>
      <c r="M219" s="94">
        <v>155.2141</v>
      </c>
      <c r="N219" s="46">
        <v>113.2743</v>
      </c>
      <c r="O219" s="94">
        <f t="shared" si="130"/>
        <v>156.41849999999999</v>
      </c>
      <c r="P219" s="46">
        <f t="shared" si="131"/>
        <v>109.17789999999999</v>
      </c>
      <c r="Q219" s="94">
        <f t="shared" si="132"/>
        <v>156.91849999999999</v>
      </c>
      <c r="R219" s="46">
        <f t="shared" si="133"/>
        <v>110.17789999999999</v>
      </c>
      <c r="S219" s="94">
        <f t="shared" si="134"/>
        <v>156.16849999999999</v>
      </c>
      <c r="T219" s="46">
        <f t="shared" si="135"/>
        <v>112.67789999999999</v>
      </c>
      <c r="U219" s="94">
        <f t="shared" si="136"/>
        <v>144.88024999999999</v>
      </c>
      <c r="V219" s="95">
        <f t="shared" si="137"/>
        <v>107.95104000000001</v>
      </c>
      <c r="W219" s="96">
        <v>9.4983565395947487</v>
      </c>
      <c r="X219" s="96">
        <v>9.930394386149878</v>
      </c>
      <c r="Y219" s="96">
        <v>9.1680281411581834</v>
      </c>
      <c r="Z219" s="96">
        <v>9.0655459509141547</v>
      </c>
      <c r="AA219" s="96">
        <v>8.6262997844329448</v>
      </c>
      <c r="AB219" s="96">
        <v>9.4603117936772811</v>
      </c>
      <c r="AC219" s="96">
        <v>9.0596285751179657</v>
      </c>
      <c r="AD219" s="96">
        <v>8.9619118908931075</v>
      </c>
      <c r="AE219" s="96">
        <v>8.6336130143914431</v>
      </c>
      <c r="AF219" s="96">
        <f t="shared" si="138"/>
        <v>9.4768288403179692</v>
      </c>
      <c r="AG219" s="96">
        <f t="shared" si="139"/>
        <v>9.2450800882561932</v>
      </c>
      <c r="AH219" s="96">
        <f t="shared" si="140"/>
        <v>9.1869263704403696</v>
      </c>
      <c r="AI219" s="96">
        <f t="shared" si="141"/>
        <v>9.3373149100422133</v>
      </c>
      <c r="AJ219" s="96">
        <f t="shared" si="142"/>
        <v>9.0781883168042228</v>
      </c>
      <c r="AK219" s="127"/>
      <c r="AL219" s="13"/>
      <c r="AM219" s="13"/>
      <c r="AN219" s="13"/>
      <c r="AO219" s="13"/>
      <c r="AP219" s="13"/>
      <c r="AQ219" s="13"/>
      <c r="AR219" s="8">
        <f t="shared" si="143"/>
        <v>9.2396753685516479</v>
      </c>
      <c r="AS219" s="8">
        <f t="shared" si="144"/>
        <v>9.1403597020968679</v>
      </c>
      <c r="AT219" s="8">
        <f t="shared" si="145"/>
        <v>9.5898771972651922</v>
      </c>
      <c r="AU219" s="8">
        <f t="shared" si="146"/>
        <v>9.4867974841340708</v>
      </c>
      <c r="AV219" s="8">
        <f t="shared" si="129"/>
        <v>9.3641774380119447</v>
      </c>
      <c r="AW219" s="8"/>
      <c r="AX219" s="8">
        <f t="shared" si="147"/>
        <v>9.2286722292573806</v>
      </c>
      <c r="AY219" s="8">
        <f t="shared" si="148"/>
        <v>9.2243260021491267</v>
      </c>
      <c r="AZ219" s="8">
        <f t="shared" si="149"/>
        <v>9.4651866156065978</v>
      </c>
      <c r="BA219" s="8">
        <v>9.229375804095719</v>
      </c>
      <c r="BB219" s="8">
        <f t="shared" si="150"/>
        <v>8.8611275790889916</v>
      </c>
      <c r="BC219" s="8">
        <v>9.0760297301282673</v>
      </c>
      <c r="BD219" s="8">
        <f t="shared" si="151"/>
        <v>9.1669253148308929</v>
      </c>
      <c r="BE219" s="5"/>
      <c r="BF219" s="60">
        <f t="shared" si="152"/>
        <v>128.68402199999997</v>
      </c>
      <c r="BG219" s="62">
        <f t="shared" si="153"/>
        <v>133.97004199999998</v>
      </c>
      <c r="BH219" s="62">
        <f t="shared" si="154"/>
        <v>121.10987989999998</v>
      </c>
      <c r="BI219" s="62">
        <f t="shared" si="155"/>
        <v>137.17998599999999</v>
      </c>
      <c r="BJ219" s="62">
        <f t="shared" si="156"/>
        <v>136.82004199999997</v>
      </c>
      <c r="BK219" s="62">
        <f t="shared" si="157"/>
        <v>137.79719399999999</v>
      </c>
      <c r="BL219" s="62">
        <f t="shared" si="158"/>
        <v>129.00068970000001</v>
      </c>
      <c r="BM219" s="62">
        <f t="shared" si="159"/>
        <v>136.10504199999997</v>
      </c>
      <c r="BN219" s="63">
        <f t="shared" si="160"/>
        <v>137.46754199999998</v>
      </c>
      <c r="BO219" s="50"/>
      <c r="BP219" s="104"/>
      <c r="BX219" s="53">
        <f t="shared" si="124"/>
        <v>2032</v>
      </c>
      <c r="BY219" s="97">
        <f t="shared" si="161"/>
        <v>48396</v>
      </c>
      <c r="BZ219" s="56">
        <f t="shared" si="125"/>
        <v>9.4662982005949008</v>
      </c>
      <c r="CA219" s="56">
        <f t="shared" si="126"/>
        <v>8.8611275790889916</v>
      </c>
      <c r="CB219" s="56">
        <v>9.2260594775651068</v>
      </c>
      <c r="CC219" s="56">
        <v>9.0727844798307924</v>
      </c>
      <c r="CD219" s="56">
        <v>9.2260594775651068</v>
      </c>
      <c r="CE219" s="56">
        <f t="shared" si="127"/>
        <v>8.898624918342513</v>
      </c>
      <c r="CF219" s="1"/>
      <c r="CG219" s="98">
        <v>4.5</v>
      </c>
      <c r="CH219" s="99">
        <v>-1</v>
      </c>
      <c r="CI219" s="99">
        <v>5</v>
      </c>
      <c r="CJ219" s="99">
        <v>0</v>
      </c>
      <c r="CK219" s="99">
        <v>4.25</v>
      </c>
      <c r="CL219" s="99">
        <v>2.5</v>
      </c>
      <c r="CM219" s="99">
        <v>-1.0186499999999938</v>
      </c>
      <c r="CN219" s="100">
        <v>2.086740000000006</v>
      </c>
      <c r="CO219" s="13"/>
      <c r="CP219" s="101">
        <v>1.0453676912158105</v>
      </c>
      <c r="CQ219" s="102">
        <v>1.0198040072064203</v>
      </c>
      <c r="CR219" s="102">
        <v>1.0133892012884205</v>
      </c>
      <c r="CS219" s="102">
        <v>0.95154774253425778</v>
      </c>
      <c r="CT219" s="102">
        <v>1.0418887201435869</v>
      </c>
      <c r="CU219" s="103">
        <v>1.0020486205954657</v>
      </c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</row>
    <row r="220" spans="1:143" ht="12.75" x14ac:dyDescent="0.2">
      <c r="A220" s="3">
        <f t="shared" si="123"/>
        <v>2032</v>
      </c>
      <c r="B220" s="43">
        <v>48427</v>
      </c>
      <c r="C220" s="43">
        <v>48457</v>
      </c>
      <c r="D220" s="44">
        <f t="shared" si="128"/>
        <v>48427</v>
      </c>
      <c r="E220" s="94">
        <v>152.68379999999999</v>
      </c>
      <c r="F220" s="46">
        <v>113.2004</v>
      </c>
      <c r="G220" s="94">
        <v>153.94540000000001</v>
      </c>
      <c r="H220" s="46">
        <v>113.3648</v>
      </c>
      <c r="I220" s="94">
        <v>144.10849999999999</v>
      </c>
      <c r="J220" s="46">
        <v>106.315</v>
      </c>
      <c r="K220" s="94">
        <v>159.24780000000001</v>
      </c>
      <c r="L220" s="46">
        <v>115.03</v>
      </c>
      <c r="M220" s="94">
        <v>158.0213</v>
      </c>
      <c r="N220" s="46">
        <v>116.47539999999999</v>
      </c>
      <c r="O220" s="94">
        <f t="shared" si="130"/>
        <v>157.44540000000001</v>
      </c>
      <c r="P220" s="46">
        <f t="shared" si="131"/>
        <v>112.3648</v>
      </c>
      <c r="Q220" s="94">
        <f t="shared" si="132"/>
        <v>158.19540000000001</v>
      </c>
      <c r="R220" s="46">
        <f t="shared" si="133"/>
        <v>113.3648</v>
      </c>
      <c r="S220" s="94">
        <f t="shared" si="134"/>
        <v>157.69540000000001</v>
      </c>
      <c r="T220" s="46">
        <f t="shared" si="135"/>
        <v>115.8648</v>
      </c>
      <c r="U220" s="94">
        <f t="shared" si="136"/>
        <v>147.47595000000001</v>
      </c>
      <c r="V220" s="95">
        <f t="shared" si="137"/>
        <v>111.07600000000001</v>
      </c>
      <c r="W220" s="96">
        <v>9.5693002548007513</v>
      </c>
      <c r="X220" s="96">
        <v>10.147160390528898</v>
      </c>
      <c r="Y220" s="96">
        <v>9.3597519480800386</v>
      </c>
      <c r="Z220" s="96">
        <v>9.2335111590545011</v>
      </c>
      <c r="AA220" s="96">
        <v>8.7942620519906018</v>
      </c>
      <c r="AB220" s="96">
        <v>9.5753211316962261</v>
      </c>
      <c r="AC220" s="96">
        <v>9.1606283882056765</v>
      </c>
      <c r="AD220" s="96">
        <v>9.0156375846609613</v>
      </c>
      <c r="AE220" s="96">
        <v>8.6806042659494516</v>
      </c>
      <c r="AF220" s="96">
        <f t="shared" si="138"/>
        <v>9.6461578554088963</v>
      </c>
      <c r="AG220" s="96">
        <f t="shared" si="139"/>
        <v>9.4137888911649519</v>
      </c>
      <c r="AH220" s="96">
        <f t="shared" si="140"/>
        <v>9.3552635876040444</v>
      </c>
      <c r="AI220" s="96">
        <f t="shared" si="141"/>
        <v>9.3933926014864149</v>
      </c>
      <c r="AJ220" s="96">
        <f t="shared" si="142"/>
        <v>9.1791882004352789</v>
      </c>
      <c r="AK220" s="127"/>
      <c r="AL220" s="13"/>
      <c r="AM220" s="13"/>
      <c r="AN220" s="13"/>
      <c r="AO220" s="13"/>
      <c r="AP220" s="13"/>
      <c r="AQ220" s="13"/>
      <c r="AR220" s="8">
        <f t="shared" si="143"/>
        <v>9.3423278871894269</v>
      </c>
      <c r="AS220" s="8">
        <f t="shared" si="144"/>
        <v>9.1949645336527706</v>
      </c>
      <c r="AT220" s="8">
        <f t="shared" si="145"/>
        <v>9.6964202287031114</v>
      </c>
      <c r="AU220" s="8">
        <f t="shared" si="146"/>
        <v>9.543471829413912</v>
      </c>
      <c r="AV220" s="8">
        <f t="shared" si="129"/>
        <v>9.4442961197398052</v>
      </c>
      <c r="AW220" s="8"/>
      <c r="AX220" s="8">
        <f t="shared" si="147"/>
        <v>9.3995769994449532</v>
      </c>
      <c r="AY220" s="8">
        <f t="shared" si="148"/>
        <v>9.3268118601782604</v>
      </c>
      <c r="AZ220" s="8">
        <f t="shared" si="149"/>
        <v>9.5802356179195804</v>
      </c>
      <c r="BA220" s="8">
        <v>9.400768704579102</v>
      </c>
      <c r="BB220" s="8">
        <f t="shared" si="150"/>
        <v>9.033237700574448</v>
      </c>
      <c r="BC220" s="8">
        <v>9.2446047075201836</v>
      </c>
      <c r="BD220" s="8">
        <f t="shared" si="151"/>
        <v>9.3356497830783542</v>
      </c>
      <c r="BE220" s="5"/>
      <c r="BF220" s="60">
        <f t="shared" si="152"/>
        <v>135.70593799999997</v>
      </c>
      <c r="BG220" s="62">
        <f t="shared" si="153"/>
        <v>136.49574200000001</v>
      </c>
      <c r="BH220" s="62">
        <f t="shared" si="154"/>
        <v>127.85729499999999</v>
      </c>
      <c r="BI220" s="62">
        <f t="shared" si="155"/>
        <v>140.15656299999998</v>
      </c>
      <c r="BJ220" s="62">
        <f t="shared" si="156"/>
        <v>138.91824199999999</v>
      </c>
      <c r="BK220" s="62">
        <f t="shared" si="157"/>
        <v>140.23414600000001</v>
      </c>
      <c r="BL220" s="62">
        <f t="shared" si="158"/>
        <v>131.8239715</v>
      </c>
      <c r="BM220" s="62">
        <f t="shared" si="159"/>
        <v>138.060742</v>
      </c>
      <c r="BN220" s="63">
        <f t="shared" si="160"/>
        <v>139.70824199999998</v>
      </c>
      <c r="BO220" s="50"/>
      <c r="BP220" s="104"/>
      <c r="BX220" s="53">
        <f t="shared" si="124"/>
        <v>2032</v>
      </c>
      <c r="BY220" s="97">
        <f t="shared" si="161"/>
        <v>48427</v>
      </c>
      <c r="BZ220" s="56">
        <f t="shared" si="125"/>
        <v>9.6635652104949479</v>
      </c>
      <c r="CA220" s="56">
        <f t="shared" si="126"/>
        <v>9.033237700574448</v>
      </c>
      <c r="CB220" s="56">
        <v>9.3974523780484915</v>
      </c>
      <c r="CC220" s="56">
        <v>9.2413597648362273</v>
      </c>
      <c r="CD220" s="56">
        <v>9.3974523780484915</v>
      </c>
      <c r="CE220" s="56">
        <f t="shared" si="127"/>
        <v>9.0709999876750835</v>
      </c>
      <c r="CF220" s="1"/>
      <c r="CG220" s="98">
        <v>3.5</v>
      </c>
      <c r="CH220" s="99">
        <v>-1</v>
      </c>
      <c r="CI220" s="99">
        <v>4.25</v>
      </c>
      <c r="CJ220" s="99">
        <v>0</v>
      </c>
      <c r="CK220" s="99">
        <v>3.75</v>
      </c>
      <c r="CL220" s="99">
        <v>2.5</v>
      </c>
      <c r="CM220" s="99">
        <v>-5.2078499999999934</v>
      </c>
      <c r="CN220" s="100">
        <v>-2.1243999999999943</v>
      </c>
      <c r="CO220" s="13"/>
      <c r="CP220" s="101">
        <v>1.0446901172529313</v>
      </c>
      <c r="CQ220" s="102">
        <v>1.0195242881072026</v>
      </c>
      <c r="CR220" s="102">
        <v>1.0131859296482413</v>
      </c>
      <c r="CS220" s="102">
        <v>0.95242881072026797</v>
      </c>
      <c r="CT220" s="102">
        <v>1.0418999780412823</v>
      </c>
      <c r="CU220" s="103">
        <v>1.002026041385272</v>
      </c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</row>
    <row r="221" spans="1:143" ht="12.75" x14ac:dyDescent="0.2">
      <c r="A221" s="3">
        <f t="shared" si="123"/>
        <v>2032</v>
      </c>
      <c r="B221" s="43">
        <v>48458</v>
      </c>
      <c r="C221" s="43">
        <v>48487</v>
      </c>
      <c r="D221" s="44">
        <f t="shared" si="128"/>
        <v>48458</v>
      </c>
      <c r="E221" s="94">
        <v>128.5205</v>
      </c>
      <c r="F221" s="46">
        <v>108.5329</v>
      </c>
      <c r="G221" s="94">
        <v>121.0724</v>
      </c>
      <c r="H221" s="46">
        <v>105.9258</v>
      </c>
      <c r="I221" s="94">
        <v>122.0655</v>
      </c>
      <c r="J221" s="46">
        <v>101.8848</v>
      </c>
      <c r="K221" s="94">
        <v>134.16200000000001</v>
      </c>
      <c r="L221" s="46">
        <v>110.77849999999999</v>
      </c>
      <c r="M221" s="94">
        <v>129.1163</v>
      </c>
      <c r="N221" s="46">
        <v>109.8468</v>
      </c>
      <c r="O221" s="94">
        <f t="shared" si="130"/>
        <v>123.0724</v>
      </c>
      <c r="P221" s="46">
        <f t="shared" si="131"/>
        <v>103.4258</v>
      </c>
      <c r="Q221" s="94">
        <f t="shared" si="132"/>
        <v>122.0724</v>
      </c>
      <c r="R221" s="46">
        <f t="shared" si="133"/>
        <v>102.9258</v>
      </c>
      <c r="S221" s="94">
        <f t="shared" si="134"/>
        <v>124.3224</v>
      </c>
      <c r="T221" s="46">
        <f t="shared" si="135"/>
        <v>108.17579999999998</v>
      </c>
      <c r="U221" s="94">
        <f t="shared" si="136"/>
        <v>122.60123</v>
      </c>
      <c r="V221" s="95">
        <f t="shared" si="137"/>
        <v>106.02601999999999</v>
      </c>
      <c r="W221" s="96">
        <v>9.4621570477721804</v>
      </c>
      <c r="X221" s="96">
        <v>9.9559870564606534</v>
      </c>
      <c r="Y221" s="96">
        <v>9.3005667723379233</v>
      </c>
      <c r="Z221" s="96">
        <v>9.178267376689174</v>
      </c>
      <c r="AA221" s="96">
        <v>8.7390211050051843</v>
      </c>
      <c r="AB221" s="96">
        <v>9.7272545203423117</v>
      </c>
      <c r="AC221" s="96">
        <v>9.504011337009759</v>
      </c>
      <c r="AD221" s="96">
        <v>9.0689792683171149</v>
      </c>
      <c r="AE221" s="96">
        <v>8.7370471983736646</v>
      </c>
      <c r="AF221" s="96">
        <f t="shared" si="138"/>
        <v>9.5906639466955781</v>
      </c>
      <c r="AG221" s="96">
        <f t="shared" si="139"/>
        <v>9.3584202137516765</v>
      </c>
      <c r="AH221" s="96">
        <f t="shared" si="140"/>
        <v>9.2998952879751915</v>
      </c>
      <c r="AI221" s="96">
        <f t="shared" si="141"/>
        <v>9.4464873622885381</v>
      </c>
      <c r="AJ221" s="96">
        <f t="shared" si="142"/>
        <v>9.5225712008385273</v>
      </c>
      <c r="AK221" s="127"/>
      <c r="AL221" s="13"/>
      <c r="AM221" s="13"/>
      <c r="AN221" s="13"/>
      <c r="AO221" s="13"/>
      <c r="AP221" s="13"/>
      <c r="AQ221" s="13"/>
      <c r="AR221" s="8">
        <f t="shared" si="143"/>
        <v>9.6913297662463247</v>
      </c>
      <c r="AS221" s="8">
        <f t="shared" si="144"/>
        <v>9.2491790713661093</v>
      </c>
      <c r="AT221" s="8">
        <f t="shared" si="145"/>
        <v>10.058649218947942</v>
      </c>
      <c r="AU221" s="8">
        <f t="shared" si="146"/>
        <v>9.5997410887816859</v>
      </c>
      <c r="AV221" s="8">
        <f t="shared" si="129"/>
        <v>9.6497247863355149</v>
      </c>
      <c r="AW221" s="8"/>
      <c r="AX221" s="8">
        <f t="shared" si="147"/>
        <v>9.3433663946776289</v>
      </c>
      <c r="AY221" s="8">
        <f t="shared" si="148"/>
        <v>9.6752471202534327</v>
      </c>
      <c r="AZ221" s="8">
        <f t="shared" si="149"/>
        <v>9.7322214051856832</v>
      </c>
      <c r="BA221" s="8">
        <v>9.3443976610835779</v>
      </c>
      <c r="BB221" s="8">
        <f t="shared" si="150"/>
        <v>8.9766325699407581</v>
      </c>
      <c r="BC221" s="8">
        <v>9.1891604775899118</v>
      </c>
      <c r="BD221" s="8">
        <f t="shared" si="151"/>
        <v>9.2801562799489439</v>
      </c>
      <c r="BE221" s="5"/>
      <c r="BF221" s="60">
        <f t="shared" si="152"/>
        <v>119.92583199999999</v>
      </c>
      <c r="BG221" s="62">
        <f t="shared" si="153"/>
        <v>114.55936199999999</v>
      </c>
      <c r="BH221" s="62">
        <f t="shared" si="154"/>
        <v>113.38779899999999</v>
      </c>
      <c r="BI221" s="62">
        <f t="shared" si="155"/>
        <v>120.83041499999999</v>
      </c>
      <c r="BJ221" s="62">
        <f t="shared" si="156"/>
        <v>113.83936199999999</v>
      </c>
      <c r="BK221" s="62">
        <f t="shared" si="157"/>
        <v>124.107095</v>
      </c>
      <c r="BL221" s="62">
        <f t="shared" si="158"/>
        <v>115.47388969999999</v>
      </c>
      <c r="BM221" s="62">
        <f t="shared" si="159"/>
        <v>114.62436199999999</v>
      </c>
      <c r="BN221" s="63">
        <f t="shared" si="160"/>
        <v>117.37936199999999</v>
      </c>
      <c r="BO221" s="50"/>
      <c r="BP221" s="104"/>
      <c r="BX221" s="53">
        <f t="shared" si="124"/>
        <v>2032</v>
      </c>
      <c r="BY221" s="97">
        <f t="shared" si="161"/>
        <v>48458</v>
      </c>
      <c r="BZ221" s="56">
        <f t="shared" si="125"/>
        <v>9.6026688469368491</v>
      </c>
      <c r="CA221" s="56">
        <f t="shared" si="126"/>
        <v>8.9766325699407581</v>
      </c>
      <c r="CB221" s="56">
        <v>9.3410813345529657</v>
      </c>
      <c r="CC221" s="56">
        <v>9.185915433732017</v>
      </c>
      <c r="CD221" s="56">
        <v>9.3410813345529657</v>
      </c>
      <c r="CE221" s="56">
        <f t="shared" si="127"/>
        <v>9.0143077186013798</v>
      </c>
      <c r="CF221" s="1"/>
      <c r="CG221" s="98">
        <v>2</v>
      </c>
      <c r="CH221" s="99">
        <v>-2.5</v>
      </c>
      <c r="CI221" s="99">
        <v>1</v>
      </c>
      <c r="CJ221" s="99">
        <v>-3</v>
      </c>
      <c r="CK221" s="99">
        <v>3.25</v>
      </c>
      <c r="CL221" s="99">
        <v>2.2499999999999929</v>
      </c>
      <c r="CM221" s="99">
        <v>-5.9192699999999974</v>
      </c>
      <c r="CN221" s="100">
        <v>-2.5068800000000024</v>
      </c>
      <c r="CO221" s="13"/>
      <c r="CP221" s="101">
        <v>1.0449318540287682</v>
      </c>
      <c r="CQ221" s="102">
        <v>1.0196281966594318</v>
      </c>
      <c r="CR221" s="102">
        <v>1.0132517289259764</v>
      </c>
      <c r="CS221" s="102">
        <v>0.95214278973833555</v>
      </c>
      <c r="CT221" s="102">
        <v>1.0416263046592535</v>
      </c>
      <c r="CU221" s="103">
        <v>1.0019528452955957</v>
      </c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</row>
    <row r="222" spans="1:143" ht="12.75" x14ac:dyDescent="0.2">
      <c r="A222" s="3">
        <f t="shared" si="123"/>
        <v>2032</v>
      </c>
      <c r="B222" s="43">
        <v>48488</v>
      </c>
      <c r="C222" s="43">
        <v>48518</v>
      </c>
      <c r="D222" s="44">
        <f t="shared" si="128"/>
        <v>48488</v>
      </c>
      <c r="E222" s="94">
        <v>122.0775</v>
      </c>
      <c r="F222" s="46">
        <v>108.4002</v>
      </c>
      <c r="G222" s="94">
        <v>107.9408</v>
      </c>
      <c r="H222" s="46">
        <v>105.74209999999999</v>
      </c>
      <c r="I222" s="94">
        <v>117.94970000000001</v>
      </c>
      <c r="J222" s="46">
        <v>101.8164</v>
      </c>
      <c r="K222" s="94">
        <v>123.7307</v>
      </c>
      <c r="L222" s="46">
        <v>112.3443</v>
      </c>
      <c r="M222" s="94">
        <v>117.7567</v>
      </c>
      <c r="N222" s="46">
        <v>110.1019</v>
      </c>
      <c r="O222" s="94">
        <f t="shared" si="130"/>
        <v>108.1908</v>
      </c>
      <c r="P222" s="46">
        <f t="shared" si="131"/>
        <v>104.74209999999999</v>
      </c>
      <c r="Q222" s="94">
        <f t="shared" si="132"/>
        <v>107.4408</v>
      </c>
      <c r="R222" s="46">
        <f t="shared" si="133"/>
        <v>104.74209999999999</v>
      </c>
      <c r="S222" s="94">
        <f t="shared" si="134"/>
        <v>110.9408</v>
      </c>
      <c r="T222" s="46">
        <f t="shared" si="135"/>
        <v>106.74209999999999</v>
      </c>
      <c r="U222" s="94">
        <f t="shared" si="136"/>
        <v>117.66226</v>
      </c>
      <c r="V222" s="95">
        <f t="shared" si="137"/>
        <v>105.94395</v>
      </c>
      <c r="W222" s="96">
        <v>9.5229751758020971</v>
      </c>
      <c r="X222" s="96">
        <v>10.125353675720424</v>
      </c>
      <c r="Y222" s="96">
        <v>9.3935337629113622</v>
      </c>
      <c r="Z222" s="96">
        <v>9.3827801835599391</v>
      </c>
      <c r="AA222" s="96">
        <v>8.9435288265735124</v>
      </c>
      <c r="AB222" s="96">
        <v>10.007794737991704</v>
      </c>
      <c r="AC222" s="96">
        <v>9.7846430400679019</v>
      </c>
      <c r="AD222" s="96">
        <v>9.3566573178372838</v>
      </c>
      <c r="AE222" s="96">
        <v>9.0104550311496165</v>
      </c>
      <c r="AF222" s="96">
        <f t="shared" si="138"/>
        <v>9.7969137868933398</v>
      </c>
      <c r="AG222" s="96">
        <f t="shared" si="139"/>
        <v>9.5638012357489934</v>
      </c>
      <c r="AH222" s="96">
        <f t="shared" si="140"/>
        <v>9.5047807013032113</v>
      </c>
      <c r="AI222" s="96">
        <f t="shared" si="141"/>
        <v>9.7368875206634407</v>
      </c>
      <c r="AJ222" s="96">
        <f t="shared" si="142"/>
        <v>9.803202916343654</v>
      </c>
      <c r="AK222" s="127"/>
      <c r="AL222" s="13"/>
      <c r="AM222" s="13"/>
      <c r="AN222" s="13"/>
      <c r="AO222" s="13"/>
      <c r="AP222" s="13"/>
      <c r="AQ222" s="13"/>
      <c r="AR222" s="8">
        <f t="shared" si="143"/>
        <v>9.9765535725865462</v>
      </c>
      <c r="AS222" s="8">
        <f t="shared" si="144"/>
        <v>9.5415645267174352</v>
      </c>
      <c r="AT222" s="8">
        <f t="shared" si="145"/>
        <v>10.354682958489963</v>
      </c>
      <c r="AU222" s="8">
        <f t="shared" si="146"/>
        <v>9.9032079026005277</v>
      </c>
      <c r="AV222" s="8">
        <f t="shared" si="129"/>
        <v>9.9440022400986194</v>
      </c>
      <c r="AW222" s="8"/>
      <c r="AX222" s="8">
        <f t="shared" si="147"/>
        <v>9.5514583837606217</v>
      </c>
      <c r="AY222" s="8">
        <f t="shared" si="148"/>
        <v>9.9600078539501791</v>
      </c>
      <c r="AZ222" s="8">
        <f t="shared" si="149"/>
        <v>10.012858375236871</v>
      </c>
      <c r="BA222" s="8">
        <v>9.5530839063640425</v>
      </c>
      <c r="BB222" s="8">
        <f t="shared" si="150"/>
        <v>9.1861906410221472</v>
      </c>
      <c r="BC222" s="8">
        <v>9.3944156484922132</v>
      </c>
      <c r="BD222" s="8">
        <f t="shared" si="151"/>
        <v>9.4855935545554377</v>
      </c>
      <c r="BE222" s="5"/>
      <c r="BF222" s="60">
        <f t="shared" si="152"/>
        <v>116.19626099999999</v>
      </c>
      <c r="BG222" s="62">
        <f t="shared" si="153"/>
        <v>106.99535899999998</v>
      </c>
      <c r="BH222" s="62">
        <f t="shared" si="154"/>
        <v>111.012381</v>
      </c>
      <c r="BI222" s="62">
        <f t="shared" si="155"/>
        <v>114.46513599999999</v>
      </c>
      <c r="BJ222" s="62">
        <f t="shared" si="156"/>
        <v>106.28035899999999</v>
      </c>
      <c r="BK222" s="62">
        <f t="shared" si="157"/>
        <v>118.83454799999998</v>
      </c>
      <c r="BL222" s="62">
        <f t="shared" si="158"/>
        <v>112.6233867</v>
      </c>
      <c r="BM222" s="62">
        <f t="shared" si="159"/>
        <v>106.70785899999998</v>
      </c>
      <c r="BN222" s="63">
        <f t="shared" si="160"/>
        <v>109.13535899999999</v>
      </c>
      <c r="BO222" s="50"/>
      <c r="BP222" s="104"/>
      <c r="BX222" s="53">
        <f t="shared" si="124"/>
        <v>2032</v>
      </c>
      <c r="BY222" s="97">
        <f t="shared" si="161"/>
        <v>48488</v>
      </c>
      <c r="BZ222" s="56">
        <f t="shared" si="125"/>
        <v>9.6983237400055184</v>
      </c>
      <c r="CA222" s="56">
        <f t="shared" si="126"/>
        <v>9.1861906410221472</v>
      </c>
      <c r="CB222" s="56">
        <v>9.5497675798334303</v>
      </c>
      <c r="CC222" s="56">
        <v>9.391170979181398</v>
      </c>
      <c r="CD222" s="56">
        <v>9.5497675798334303</v>
      </c>
      <c r="CE222" s="56">
        <f t="shared" si="127"/>
        <v>9.2241883852355429</v>
      </c>
      <c r="CF222" s="1"/>
      <c r="CG222" s="98">
        <v>0.25</v>
      </c>
      <c r="CH222" s="99">
        <v>-1</v>
      </c>
      <c r="CI222" s="99">
        <v>-0.5</v>
      </c>
      <c r="CJ222" s="99">
        <v>-1</v>
      </c>
      <c r="CK222" s="99">
        <v>3</v>
      </c>
      <c r="CL222" s="99">
        <v>1.0000000000000071</v>
      </c>
      <c r="CM222" s="99">
        <v>-4.4152399999999972</v>
      </c>
      <c r="CN222" s="100">
        <v>-2.4562499999999972</v>
      </c>
      <c r="CO222" s="13"/>
      <c r="CP222" s="101">
        <v>1.0441376218169349</v>
      </c>
      <c r="CQ222" s="102">
        <v>1.0192929013200407</v>
      </c>
      <c r="CR222" s="102">
        <v>1.0130025978821326</v>
      </c>
      <c r="CS222" s="102">
        <v>0.95318537273674364</v>
      </c>
      <c r="CT222" s="102">
        <v>1.0406373975138852</v>
      </c>
      <c r="CU222" s="103">
        <v>1.0018968373398753</v>
      </c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</row>
    <row r="223" spans="1:143" ht="12.75" x14ac:dyDescent="0.2">
      <c r="A223" s="3">
        <f t="shared" si="123"/>
        <v>2032</v>
      </c>
      <c r="B223" s="43">
        <v>48519</v>
      </c>
      <c r="C223" s="43">
        <v>48548</v>
      </c>
      <c r="D223" s="44">
        <f t="shared" si="128"/>
        <v>48519</v>
      </c>
      <c r="E223" s="94">
        <v>135.4221</v>
      </c>
      <c r="F223" s="46">
        <v>120.2611</v>
      </c>
      <c r="G223" s="94">
        <v>112.1181</v>
      </c>
      <c r="H223" s="46">
        <v>109.70180000000001</v>
      </c>
      <c r="I223" s="94">
        <v>133.3389</v>
      </c>
      <c r="J223" s="46">
        <v>114.2839</v>
      </c>
      <c r="K223" s="94">
        <v>130.7927</v>
      </c>
      <c r="L223" s="46">
        <v>118.2458</v>
      </c>
      <c r="M223" s="94">
        <v>124.3905</v>
      </c>
      <c r="N223" s="46">
        <v>115.19929999999999</v>
      </c>
      <c r="O223" s="94">
        <f t="shared" si="130"/>
        <v>111.3681</v>
      </c>
      <c r="P223" s="46">
        <f t="shared" si="131"/>
        <v>108.70180000000001</v>
      </c>
      <c r="Q223" s="94">
        <f t="shared" si="132"/>
        <v>111.6181</v>
      </c>
      <c r="R223" s="46">
        <f t="shared" si="133"/>
        <v>109.20180000000001</v>
      </c>
      <c r="S223" s="94">
        <f t="shared" si="134"/>
        <v>114.8681</v>
      </c>
      <c r="T223" s="46">
        <f t="shared" si="135"/>
        <v>110.20180000000001</v>
      </c>
      <c r="U223" s="94">
        <f t="shared" si="136"/>
        <v>131.26283999999998</v>
      </c>
      <c r="V223" s="95">
        <f t="shared" si="137"/>
        <v>116.48902</v>
      </c>
      <c r="W223" s="96">
        <v>9.991961727849537</v>
      </c>
      <c r="X223" s="96">
        <v>10.534291151804931</v>
      </c>
      <c r="Y223" s="96">
        <v>9.9452291543098017</v>
      </c>
      <c r="Z223" s="96">
        <v>9.9909356388909778</v>
      </c>
      <c r="AA223" s="96">
        <v>9.792963020777071</v>
      </c>
      <c r="AB223" s="96">
        <v>10.362008568652811</v>
      </c>
      <c r="AC223" s="96">
        <v>10.204209241052233</v>
      </c>
      <c r="AD223" s="96">
        <v>10.102328152746226</v>
      </c>
      <c r="AE223" s="96">
        <v>9.4132348185187968</v>
      </c>
      <c r="AF223" s="96">
        <f t="shared" si="138"/>
        <v>10.404079746317439</v>
      </c>
      <c r="AG223" s="96">
        <f t="shared" si="139"/>
        <v>10.171461920033597</v>
      </c>
      <c r="AH223" s="96">
        <f t="shared" si="140"/>
        <v>10.112812531917351</v>
      </c>
      <c r="AI223" s="96">
        <f t="shared" si="141"/>
        <v>10.508168371505121</v>
      </c>
      <c r="AJ223" s="96">
        <f t="shared" si="142"/>
        <v>10.222769097802056</v>
      </c>
      <c r="AK223" s="127"/>
      <c r="AL223" s="13"/>
      <c r="AM223" s="13"/>
      <c r="AN223" s="13"/>
      <c r="AO223" s="13"/>
      <c r="AP223" s="13"/>
      <c r="AQ223" s="13"/>
      <c r="AR223" s="8">
        <f t="shared" si="143"/>
        <v>10.402985324781211</v>
      </c>
      <c r="AS223" s="8">
        <f t="shared" si="144"/>
        <v>10.299437110220781</v>
      </c>
      <c r="AT223" s="8">
        <f t="shared" si="145"/>
        <v>10.797276400746544</v>
      </c>
      <c r="AU223" s="8">
        <f t="shared" si="146"/>
        <v>10.689803726664566</v>
      </c>
      <c r="AV223" s="8">
        <f t="shared" si="129"/>
        <v>10.547375640603276</v>
      </c>
      <c r="AW223" s="8"/>
      <c r="AX223" s="8">
        <f t="shared" si="147"/>
        <v>10.170257178358748</v>
      </c>
      <c r="AY223" s="8">
        <f t="shared" si="148"/>
        <v>10.385747276562387</v>
      </c>
      <c r="AZ223" s="8">
        <f t="shared" si="149"/>
        <v>10.36719436677442</v>
      </c>
      <c r="BA223" s="8">
        <v>10.173650675129329</v>
      </c>
      <c r="BB223" s="8">
        <f t="shared" si="150"/>
        <v>10.056601742778023</v>
      </c>
      <c r="BC223" s="8">
        <v>10.004779489233238</v>
      </c>
      <c r="BD223" s="8">
        <f t="shared" si="151"/>
        <v>10.096498080252113</v>
      </c>
      <c r="BE223" s="5"/>
      <c r="BF223" s="60">
        <f t="shared" si="152"/>
        <v>128.90287000000001</v>
      </c>
      <c r="BG223" s="62">
        <f t="shared" si="153"/>
        <v>111.07909099999999</v>
      </c>
      <c r="BH223" s="62">
        <f t="shared" si="154"/>
        <v>125.14524999999999</v>
      </c>
      <c r="BI223" s="62">
        <f t="shared" si="155"/>
        <v>120.438284</v>
      </c>
      <c r="BJ223" s="62">
        <f t="shared" si="156"/>
        <v>110.57909100000001</v>
      </c>
      <c r="BK223" s="62">
        <f t="shared" si="157"/>
        <v>125.39753299999998</v>
      </c>
      <c r="BL223" s="62">
        <f t="shared" si="158"/>
        <v>124.91009739999998</v>
      </c>
      <c r="BM223" s="62">
        <f t="shared" si="159"/>
        <v>110.22159099999999</v>
      </c>
      <c r="BN223" s="63">
        <f t="shared" si="160"/>
        <v>112.86159099999999</v>
      </c>
      <c r="BO223" s="50"/>
      <c r="BP223" s="104"/>
      <c r="BX223" s="53">
        <f t="shared" si="124"/>
        <v>2032</v>
      </c>
      <c r="BY223" s="97">
        <f t="shared" si="161"/>
        <v>48519</v>
      </c>
      <c r="BZ223" s="56">
        <f t="shared" si="125"/>
        <v>10.265969991058547</v>
      </c>
      <c r="CA223" s="56">
        <f t="shared" si="126"/>
        <v>10.056601742778023</v>
      </c>
      <c r="CB223" s="56">
        <v>10.170334348598717</v>
      </c>
      <c r="CC223" s="56">
        <v>10.00153593370676</v>
      </c>
      <c r="CD223" s="56">
        <v>10.170334348598717</v>
      </c>
      <c r="CE223" s="56">
        <f t="shared" si="127"/>
        <v>10.095939405559392</v>
      </c>
      <c r="CF223" s="1"/>
      <c r="CG223" s="98">
        <v>-0.75</v>
      </c>
      <c r="CH223" s="99">
        <v>-1</v>
      </c>
      <c r="CI223" s="99">
        <v>-0.5</v>
      </c>
      <c r="CJ223" s="99">
        <v>-0.5</v>
      </c>
      <c r="CK223" s="99">
        <v>2.75</v>
      </c>
      <c r="CL223" s="99">
        <v>0.5</v>
      </c>
      <c r="CM223" s="99">
        <v>-4.1592600000000033</v>
      </c>
      <c r="CN223" s="100">
        <v>-3.7720800000000025</v>
      </c>
      <c r="CO223" s="13"/>
      <c r="CP223" s="101">
        <v>1.0413518935922523</v>
      </c>
      <c r="CQ223" s="102">
        <v>1.0180690065142546</v>
      </c>
      <c r="CR223" s="102">
        <v>1.0121987466871423</v>
      </c>
      <c r="CS223" s="102">
        <v>0.98018477695489559</v>
      </c>
      <c r="CT223" s="102">
        <v>1.0401729396058641</v>
      </c>
      <c r="CU223" s="103">
        <v>1.0018188432157149</v>
      </c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</row>
    <row r="224" spans="1:143" ht="12.75" x14ac:dyDescent="0.2">
      <c r="A224" s="3">
        <f t="shared" si="123"/>
        <v>2032</v>
      </c>
      <c r="B224" s="43">
        <v>48549</v>
      </c>
      <c r="C224" s="43">
        <v>48579</v>
      </c>
      <c r="D224" s="44">
        <f t="shared" si="128"/>
        <v>48549</v>
      </c>
      <c r="E224" s="94">
        <v>138.1978</v>
      </c>
      <c r="F224" s="46">
        <v>121.8449</v>
      </c>
      <c r="G224" s="94">
        <v>113.8074</v>
      </c>
      <c r="H224" s="46">
        <v>111.1724</v>
      </c>
      <c r="I224" s="94">
        <v>135.65100000000001</v>
      </c>
      <c r="J224" s="46">
        <v>115.98699999999999</v>
      </c>
      <c r="K224" s="94">
        <v>128.78649999999999</v>
      </c>
      <c r="L224" s="46">
        <v>117.8642</v>
      </c>
      <c r="M224" s="94">
        <v>124.3283</v>
      </c>
      <c r="N224" s="46">
        <v>117.161</v>
      </c>
      <c r="O224" s="94">
        <f t="shared" si="130"/>
        <v>113.3074</v>
      </c>
      <c r="P224" s="46">
        <f t="shared" si="131"/>
        <v>110.6724</v>
      </c>
      <c r="Q224" s="94">
        <f t="shared" si="132"/>
        <v>113.3074</v>
      </c>
      <c r="R224" s="46">
        <f t="shared" si="133"/>
        <v>110.6724</v>
      </c>
      <c r="S224" s="94">
        <f t="shared" si="134"/>
        <v>116.3074</v>
      </c>
      <c r="T224" s="46">
        <f t="shared" si="135"/>
        <v>111.9224</v>
      </c>
      <c r="U224" s="94">
        <f t="shared" si="136"/>
        <v>133.08715999999998</v>
      </c>
      <c r="V224" s="95">
        <f t="shared" si="137"/>
        <v>117.91931</v>
      </c>
      <c r="W224" s="96">
        <v>10.329099468427643</v>
      </c>
      <c r="X224" s="96">
        <v>10.730801929667139</v>
      </c>
      <c r="Y224" s="96">
        <v>10.24741472743354</v>
      </c>
      <c r="Z224" s="96">
        <v>10.289903954205124</v>
      </c>
      <c r="AA224" s="96">
        <v>10.095026439831267</v>
      </c>
      <c r="AB224" s="96">
        <v>10.432191517389471</v>
      </c>
      <c r="AC224" s="96">
        <v>10.274713745414164</v>
      </c>
      <c r="AD224" s="96">
        <v>10.172122437072014</v>
      </c>
      <c r="AE224" s="96">
        <v>9.4748817027181769</v>
      </c>
      <c r="AF224" s="96">
        <f t="shared" si="138"/>
        <v>10.711086848762973</v>
      </c>
      <c r="AG224" s="96">
        <f t="shared" si="139"/>
        <v>10.474511732900867</v>
      </c>
      <c r="AH224" s="96">
        <f t="shared" si="140"/>
        <v>10.413140782342497</v>
      </c>
      <c r="AI224" s="96">
        <f t="shared" si="141"/>
        <v>10.592315936680297</v>
      </c>
      <c r="AJ224" s="96">
        <f t="shared" si="142"/>
        <v>10.293273560705737</v>
      </c>
      <c r="AK224" s="127"/>
      <c r="AL224" s="13"/>
      <c r="AM224" s="13"/>
      <c r="AN224" s="13"/>
      <c r="AO224" s="13"/>
      <c r="AP224" s="13"/>
      <c r="AQ224" s="13"/>
      <c r="AR224" s="8">
        <f t="shared" si="143"/>
        <v>10.474643526185755</v>
      </c>
      <c r="AS224" s="8">
        <f t="shared" si="144"/>
        <v>10.370373469938016</v>
      </c>
      <c r="AT224" s="8">
        <f t="shared" si="145"/>
        <v>10.871650435659109</v>
      </c>
      <c r="AU224" s="8">
        <f t="shared" si="146"/>
        <v>10.763428562214031</v>
      </c>
      <c r="AV224" s="8">
        <f t="shared" si="129"/>
        <v>10.620023998499228</v>
      </c>
      <c r="AW224" s="8"/>
      <c r="AX224" s="8">
        <f t="shared" si="147"/>
        <v>10.474457743391458</v>
      </c>
      <c r="AY224" s="8">
        <f t="shared" si="148"/>
        <v>10.457289137913916</v>
      </c>
      <c r="AZ224" s="8">
        <f t="shared" si="149"/>
        <v>10.437401520129271</v>
      </c>
      <c r="BA224" s="8">
        <v>10.478720615483189</v>
      </c>
      <c r="BB224" s="8">
        <f t="shared" si="150"/>
        <v>10.36612466423944</v>
      </c>
      <c r="BC224" s="8">
        <v>10.304833681402597</v>
      </c>
      <c r="BD224" s="8">
        <f t="shared" si="151"/>
        <v>10.396817834460196</v>
      </c>
      <c r="BE224" s="5"/>
      <c r="BF224" s="60">
        <f t="shared" si="152"/>
        <v>131.16605300000001</v>
      </c>
      <c r="BG224" s="62">
        <f t="shared" si="153"/>
        <v>112.67434999999999</v>
      </c>
      <c r="BH224" s="62">
        <f t="shared" si="154"/>
        <v>127.19548</v>
      </c>
      <c r="BI224" s="62">
        <f t="shared" si="155"/>
        <v>121.24636099999998</v>
      </c>
      <c r="BJ224" s="62">
        <f t="shared" si="156"/>
        <v>112.17435</v>
      </c>
      <c r="BK224" s="62">
        <f t="shared" si="157"/>
        <v>124.08991099999997</v>
      </c>
      <c r="BL224" s="62">
        <f t="shared" si="158"/>
        <v>126.56498449999998</v>
      </c>
      <c r="BM224" s="62">
        <f t="shared" si="159"/>
        <v>112.17435</v>
      </c>
      <c r="BN224" s="63">
        <f t="shared" si="160"/>
        <v>114.42184999999999</v>
      </c>
      <c r="BO224" s="50"/>
      <c r="BP224" s="104"/>
      <c r="BX224" s="53">
        <f t="shared" si="124"/>
        <v>2032</v>
      </c>
      <c r="BY224" s="97">
        <f t="shared" si="161"/>
        <v>48549</v>
      </c>
      <c r="BZ224" s="56">
        <f t="shared" si="125"/>
        <v>10.576892486298529</v>
      </c>
      <c r="CA224" s="56">
        <f t="shared" si="126"/>
        <v>10.36612466423944</v>
      </c>
      <c r="CB224" s="56">
        <v>10.475404288952577</v>
      </c>
      <c r="CC224" s="56">
        <v>10.301590673411273</v>
      </c>
      <c r="CD224" s="56">
        <v>10.475404288952577</v>
      </c>
      <c r="CE224" s="56">
        <f t="shared" si="127"/>
        <v>10.405938809350644</v>
      </c>
      <c r="CF224" s="1"/>
      <c r="CG224" s="98">
        <v>-0.5</v>
      </c>
      <c r="CH224" s="99">
        <v>-0.5</v>
      </c>
      <c r="CI224" s="99">
        <v>-0.5</v>
      </c>
      <c r="CJ224" s="99">
        <v>-0.5</v>
      </c>
      <c r="CK224" s="99">
        <v>2.5</v>
      </c>
      <c r="CL224" s="99">
        <v>0.75</v>
      </c>
      <c r="CM224" s="99">
        <v>-5.1106400000000036</v>
      </c>
      <c r="CN224" s="100">
        <v>-3.9255899999999997</v>
      </c>
      <c r="CO224" s="13"/>
      <c r="CP224" s="101">
        <v>1.040931664321874</v>
      </c>
      <c r="CQ224" s="102">
        <v>1.0179406707309742</v>
      </c>
      <c r="CR224" s="102">
        <v>1.0119764799249666</v>
      </c>
      <c r="CS224" s="102">
        <v>0.98106128927527858</v>
      </c>
      <c r="CT224" s="102">
        <v>1.0413083407329919</v>
      </c>
      <c r="CU224" s="103">
        <v>1.0018063583815029</v>
      </c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</row>
    <row r="225" spans="1:143" ht="12.75" x14ac:dyDescent="0.2">
      <c r="A225" s="3">
        <f t="shared" si="123"/>
        <v>2033</v>
      </c>
      <c r="B225" s="43">
        <v>48580</v>
      </c>
      <c r="C225" s="43">
        <v>48610</v>
      </c>
      <c r="D225" s="44">
        <f t="shared" si="128"/>
        <v>48580</v>
      </c>
      <c r="E225" s="94">
        <v>134.9674</v>
      </c>
      <c r="F225" s="46">
        <v>116.5282</v>
      </c>
      <c r="G225" s="94">
        <v>115.67140000000001</v>
      </c>
      <c r="H225" s="46">
        <v>112.1163</v>
      </c>
      <c r="I225" s="94">
        <v>130.64689999999999</v>
      </c>
      <c r="J225" s="46">
        <v>111.11669999999999</v>
      </c>
      <c r="K225" s="94">
        <v>127.8532</v>
      </c>
      <c r="L225" s="46">
        <v>117.4515</v>
      </c>
      <c r="M225" s="94">
        <v>124.6632</v>
      </c>
      <c r="N225" s="46">
        <v>117.2315</v>
      </c>
      <c r="O225" s="94">
        <f t="shared" si="130"/>
        <v>115.17140000000001</v>
      </c>
      <c r="P225" s="46">
        <f t="shared" si="131"/>
        <v>111.6163</v>
      </c>
      <c r="Q225" s="94">
        <f t="shared" si="132"/>
        <v>115.17140000000001</v>
      </c>
      <c r="R225" s="46">
        <f t="shared" si="133"/>
        <v>111.6163</v>
      </c>
      <c r="S225" s="94">
        <f t="shared" si="134"/>
        <v>117.42140000000001</v>
      </c>
      <c r="T225" s="46">
        <f t="shared" si="135"/>
        <v>110.6163</v>
      </c>
      <c r="U225" s="94">
        <f t="shared" si="136"/>
        <v>127.90083</v>
      </c>
      <c r="V225" s="95">
        <f t="shared" si="137"/>
        <v>111.91403</v>
      </c>
      <c r="W225" s="96">
        <v>10.178728841786233</v>
      </c>
      <c r="X225" s="96">
        <v>10.553922833962064</v>
      </c>
      <c r="Y225" s="96">
        <v>10.085134316388848</v>
      </c>
      <c r="Z225" s="96">
        <v>10.105489350009291</v>
      </c>
      <c r="AA225" s="96">
        <v>9.8920506056566868</v>
      </c>
      <c r="AB225" s="96">
        <v>9.9926284358104507</v>
      </c>
      <c r="AC225" s="96">
        <v>10.017755998794566</v>
      </c>
      <c r="AD225" s="96">
        <v>9.9177299196501192</v>
      </c>
      <c r="AE225" s="96">
        <v>9.2160504069384501</v>
      </c>
      <c r="AF225" s="96">
        <f t="shared" si="138"/>
        <v>10.531500710476552</v>
      </c>
      <c r="AG225" s="96">
        <f t="shared" si="139"/>
        <v>10.292573049407054</v>
      </c>
      <c r="AH225" s="96">
        <f t="shared" si="140"/>
        <v>10.229716885852779</v>
      </c>
      <c r="AI225" s="96">
        <f t="shared" si="141"/>
        <v>10.346213466674616</v>
      </c>
      <c r="AJ225" s="96">
        <f t="shared" si="142"/>
        <v>10.036315876761282</v>
      </c>
      <c r="AK225" s="127"/>
      <c r="AL225" s="13"/>
      <c r="AM225" s="13"/>
      <c r="AN225" s="13"/>
      <c r="AO225" s="13"/>
      <c r="AP225" s="13"/>
      <c r="AQ225" s="13"/>
      <c r="AR225" s="8">
        <f t="shared" si="143"/>
        <v>10.213481063923739</v>
      </c>
      <c r="AS225" s="8">
        <f t="shared" si="144"/>
        <v>10.111818212877447</v>
      </c>
      <c r="AT225" s="8">
        <f t="shared" si="145"/>
        <v>10.600589960997306</v>
      </c>
      <c r="AU225" s="8">
        <f t="shared" si="146"/>
        <v>10.49507410538237</v>
      </c>
      <c r="AV225" s="8">
        <f t="shared" si="129"/>
        <v>10.355240835795216</v>
      </c>
      <c r="AW225" s="8"/>
      <c r="AX225" s="8">
        <f t="shared" si="147"/>
        <v>10.286815695980149</v>
      </c>
      <c r="AY225" s="8">
        <f t="shared" si="148"/>
        <v>10.196550683708336</v>
      </c>
      <c r="AZ225" s="8">
        <f t="shared" si="149"/>
        <v>9.9976868425179983</v>
      </c>
      <c r="BA225" s="8">
        <v>10.290542274413196</v>
      </c>
      <c r="BB225" s="8">
        <f t="shared" si="150"/>
        <v>10.158136310745659</v>
      </c>
      <c r="BC225" s="8">
        <v>10.119749237986007</v>
      </c>
      <c r="BD225" s="8">
        <f t="shared" si="151"/>
        <v>10.211569613269003</v>
      </c>
      <c r="BE225" s="5"/>
      <c r="BF225" s="60">
        <f t="shared" si="152"/>
        <v>127.038544</v>
      </c>
      <c r="BG225" s="62">
        <f t="shared" si="153"/>
        <v>114.142707</v>
      </c>
      <c r="BH225" s="62">
        <f t="shared" si="154"/>
        <v>122.24891399999998</v>
      </c>
      <c r="BI225" s="62">
        <f t="shared" si="155"/>
        <v>121.467569</v>
      </c>
      <c r="BJ225" s="62">
        <f t="shared" si="156"/>
        <v>113.64270699999999</v>
      </c>
      <c r="BK225" s="62">
        <f t="shared" si="157"/>
        <v>123.38046899999999</v>
      </c>
      <c r="BL225" s="62">
        <f t="shared" si="158"/>
        <v>121.026506</v>
      </c>
      <c r="BM225" s="62">
        <f t="shared" si="159"/>
        <v>113.64270699999999</v>
      </c>
      <c r="BN225" s="63">
        <f t="shared" si="160"/>
        <v>114.49520699999999</v>
      </c>
      <c r="BO225" s="50"/>
      <c r="BP225" s="104"/>
      <c r="BX225" s="53">
        <f t="shared" si="124"/>
        <v>2033</v>
      </c>
      <c r="BY225" s="97">
        <f t="shared" si="161"/>
        <v>48580</v>
      </c>
      <c r="BZ225" s="56">
        <f t="shared" si="125"/>
        <v>10.409920152679133</v>
      </c>
      <c r="CA225" s="56">
        <f t="shared" si="126"/>
        <v>10.158136310745659</v>
      </c>
      <c r="CB225" s="56">
        <v>10.287225947882584</v>
      </c>
      <c r="CC225" s="56">
        <v>10.116505892254894</v>
      </c>
      <c r="CD225" s="56">
        <v>10.287225947882584</v>
      </c>
      <c r="CE225" s="56">
        <f t="shared" si="127"/>
        <v>10.197630276741263</v>
      </c>
      <c r="CF225" s="1"/>
      <c r="CG225" s="98">
        <v>-0.5</v>
      </c>
      <c r="CH225" s="99">
        <v>-0.5</v>
      </c>
      <c r="CI225" s="99">
        <v>-0.5</v>
      </c>
      <c r="CJ225" s="99">
        <v>-0.5</v>
      </c>
      <c r="CK225" s="99">
        <v>1.75</v>
      </c>
      <c r="CL225" s="99">
        <v>-1.5</v>
      </c>
      <c r="CM225" s="99">
        <v>-7.0665699999999987</v>
      </c>
      <c r="CN225" s="100">
        <v>-4.6141700000000014</v>
      </c>
      <c r="CO225" s="13"/>
      <c r="CP225" s="101">
        <v>1.0421564306004507</v>
      </c>
      <c r="CQ225" s="102">
        <v>1.0185130766970321</v>
      </c>
      <c r="CR225" s="102">
        <v>1.0122930747379764</v>
      </c>
      <c r="CS225" s="102">
        <v>0.97887893035556872</v>
      </c>
      <c r="CT225" s="102">
        <v>1.0432037926517375</v>
      </c>
      <c r="CU225" s="103">
        <v>1.0018526981460667</v>
      </c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</row>
    <row r="226" spans="1:143" ht="12.75" x14ac:dyDescent="0.2">
      <c r="A226" s="3">
        <f t="shared" si="123"/>
        <v>2033</v>
      </c>
      <c r="B226" s="43">
        <v>48611</v>
      </c>
      <c r="C226" s="43">
        <v>48638</v>
      </c>
      <c r="D226" s="44">
        <f t="shared" si="128"/>
        <v>48611</v>
      </c>
      <c r="E226" s="94">
        <v>132.03970000000001</v>
      </c>
      <c r="F226" s="46">
        <v>112.45529999999999</v>
      </c>
      <c r="G226" s="94">
        <v>115.5659</v>
      </c>
      <c r="H226" s="46">
        <v>111.37730000000001</v>
      </c>
      <c r="I226" s="94">
        <v>128.31049999999999</v>
      </c>
      <c r="J226" s="46">
        <v>106.7924</v>
      </c>
      <c r="K226" s="94">
        <v>127.5543</v>
      </c>
      <c r="L226" s="46">
        <v>116.78879999999999</v>
      </c>
      <c r="M226" s="94">
        <v>122.3753</v>
      </c>
      <c r="N226" s="46">
        <v>115.557</v>
      </c>
      <c r="O226" s="94">
        <f t="shared" si="130"/>
        <v>114.5659</v>
      </c>
      <c r="P226" s="46">
        <f t="shared" si="131"/>
        <v>110.12730000000001</v>
      </c>
      <c r="Q226" s="94">
        <f t="shared" si="132"/>
        <v>115.5659</v>
      </c>
      <c r="R226" s="46">
        <f t="shared" si="133"/>
        <v>110.87730000000001</v>
      </c>
      <c r="S226" s="94">
        <f t="shared" si="134"/>
        <v>118.0659</v>
      </c>
      <c r="T226" s="46">
        <f t="shared" si="135"/>
        <v>113.62730000000001</v>
      </c>
      <c r="U226" s="94">
        <f t="shared" si="136"/>
        <v>128.30373</v>
      </c>
      <c r="V226" s="95">
        <f t="shared" si="137"/>
        <v>107.93039999999999</v>
      </c>
      <c r="W226" s="96">
        <v>10.080780446486305</v>
      </c>
      <c r="X226" s="96">
        <v>10.392352285383417</v>
      </c>
      <c r="Y226" s="96">
        <v>9.8368248210567408</v>
      </c>
      <c r="Z226" s="96">
        <v>9.8414910397694584</v>
      </c>
      <c r="AA226" s="96">
        <v>9.6528002863573157</v>
      </c>
      <c r="AB226" s="96">
        <v>9.8056818046895291</v>
      </c>
      <c r="AC226" s="96">
        <v>9.8324200700133044</v>
      </c>
      <c r="AD226" s="96">
        <v>9.7342457802622793</v>
      </c>
      <c r="AE226" s="96">
        <v>9.149376315553674</v>
      </c>
      <c r="AF226" s="96">
        <f t="shared" si="138"/>
        <v>10.26638549696113</v>
      </c>
      <c r="AG226" s="96">
        <f t="shared" si="139"/>
        <v>10.027954623633129</v>
      </c>
      <c r="AH226" s="96">
        <f t="shared" si="140"/>
        <v>9.9653464129927727</v>
      </c>
      <c r="AI226" s="96">
        <f t="shared" si="141"/>
        <v>10.160997530518081</v>
      </c>
      <c r="AJ226" s="96">
        <f t="shared" si="142"/>
        <v>9.8509799770227033</v>
      </c>
      <c r="AK226" s="127"/>
      <c r="AL226" s="13"/>
      <c r="AM226" s="13"/>
      <c r="AN226" s="13"/>
      <c r="AO226" s="13"/>
      <c r="AP226" s="13"/>
      <c r="AQ226" s="13"/>
      <c r="AR226" s="8">
        <f t="shared" si="143"/>
        <v>10.025112399647632</v>
      </c>
      <c r="AS226" s="8">
        <f t="shared" si="144"/>
        <v>9.9253316396608184</v>
      </c>
      <c r="AT226" s="8">
        <f t="shared" si="145"/>
        <v>10.405082156744546</v>
      </c>
      <c r="AU226" s="8">
        <f t="shared" si="146"/>
        <v>10.301519723116522</v>
      </c>
      <c r="AV226" s="8">
        <f t="shared" si="129"/>
        <v>10.16426147979238</v>
      </c>
      <c r="AW226" s="8"/>
      <c r="AX226" s="8">
        <f t="shared" si="147"/>
        <v>10.01819714669257</v>
      </c>
      <c r="AY226" s="8">
        <f t="shared" si="148"/>
        <v>10.008487843747645</v>
      </c>
      <c r="AZ226" s="8">
        <f t="shared" si="149"/>
        <v>9.8106757374484914</v>
      </c>
      <c r="BA226" s="8">
        <v>10.021156440258279</v>
      </c>
      <c r="BB226" s="8">
        <f t="shared" si="150"/>
        <v>9.9129776681599733</v>
      </c>
      <c r="BC226" s="8">
        <v>9.8547924587128186</v>
      </c>
      <c r="BD226" s="8">
        <f t="shared" si="151"/>
        <v>9.9463779405017156</v>
      </c>
      <c r="BE226" s="5"/>
      <c r="BF226" s="60">
        <f t="shared" si="152"/>
        <v>123.618408</v>
      </c>
      <c r="BG226" s="62">
        <f t="shared" si="153"/>
        <v>113.764802</v>
      </c>
      <c r="BH226" s="62">
        <f t="shared" si="154"/>
        <v>119.05771699999998</v>
      </c>
      <c r="BI226" s="62">
        <f t="shared" si="155"/>
        <v>119.44343099999999</v>
      </c>
      <c r="BJ226" s="62">
        <f t="shared" si="156"/>
        <v>113.549802</v>
      </c>
      <c r="BK226" s="62">
        <f t="shared" si="157"/>
        <v>122.925135</v>
      </c>
      <c r="BL226" s="62">
        <f t="shared" si="158"/>
        <v>119.54319809999998</v>
      </c>
      <c r="BM226" s="62">
        <f t="shared" si="159"/>
        <v>112.65730199999999</v>
      </c>
      <c r="BN226" s="63">
        <f t="shared" si="160"/>
        <v>116.157302</v>
      </c>
      <c r="BO226" s="50"/>
      <c r="BP226" s="104"/>
      <c r="BX226" s="53">
        <f t="shared" si="124"/>
        <v>2033</v>
      </c>
      <c r="BY226" s="97">
        <f t="shared" si="161"/>
        <v>48611</v>
      </c>
      <c r="BZ226" s="56">
        <f t="shared" si="125"/>
        <v>10.154431424073199</v>
      </c>
      <c r="CA226" s="56">
        <f t="shared" si="126"/>
        <v>9.9129776681599733</v>
      </c>
      <c r="CB226" s="56">
        <v>10.017840113727667</v>
      </c>
      <c r="CC226" s="56">
        <v>9.8515486294918748</v>
      </c>
      <c r="CD226" s="56">
        <v>10.017840113727667</v>
      </c>
      <c r="CE226" s="56">
        <f t="shared" si="127"/>
        <v>9.95209423476736</v>
      </c>
      <c r="CF226" s="1"/>
      <c r="CG226" s="98">
        <v>-1</v>
      </c>
      <c r="CH226" s="99">
        <v>-1.25</v>
      </c>
      <c r="CI226" s="99">
        <v>0</v>
      </c>
      <c r="CJ226" s="99">
        <v>-0.5</v>
      </c>
      <c r="CK226" s="99">
        <v>2.5</v>
      </c>
      <c r="CL226" s="99">
        <v>2.25</v>
      </c>
      <c r="CM226" s="99">
        <v>-3.7359700000000089</v>
      </c>
      <c r="CN226" s="100">
        <v>-4.5249000000000024</v>
      </c>
      <c r="CO226" s="13"/>
      <c r="CP226" s="101">
        <v>1.0431737889588755</v>
      </c>
      <c r="CQ226" s="102">
        <v>1.0189466802449112</v>
      </c>
      <c r="CR226" s="102">
        <v>1.0125850211845762</v>
      </c>
      <c r="CS226" s="102">
        <v>0.98082701567784358</v>
      </c>
      <c r="CT226" s="102">
        <v>1.0438402481187714</v>
      </c>
      <c r="CU226" s="103">
        <v>1.001887623482036</v>
      </c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</row>
    <row r="227" spans="1:143" ht="12.75" x14ac:dyDescent="0.2">
      <c r="A227" s="3">
        <f t="shared" si="123"/>
        <v>2033</v>
      </c>
      <c r="B227" s="43">
        <v>48639</v>
      </c>
      <c r="C227" s="43">
        <v>48669</v>
      </c>
      <c r="D227" s="44">
        <f t="shared" si="128"/>
        <v>48639</v>
      </c>
      <c r="E227" s="94">
        <v>108.8545</v>
      </c>
      <c r="F227" s="46">
        <v>103.8523</v>
      </c>
      <c r="G227" s="94">
        <v>107.4902</v>
      </c>
      <c r="H227" s="46">
        <v>105.0714</v>
      </c>
      <c r="I227" s="94">
        <v>102.19629999999999</v>
      </c>
      <c r="J227" s="46">
        <v>97.332530000000006</v>
      </c>
      <c r="K227" s="94">
        <v>113.77549999999999</v>
      </c>
      <c r="L227" s="46">
        <v>107.61620000000001</v>
      </c>
      <c r="M227" s="94">
        <v>111.9062</v>
      </c>
      <c r="N227" s="46">
        <v>107.3159</v>
      </c>
      <c r="O227" s="94">
        <f t="shared" si="130"/>
        <v>106.4902</v>
      </c>
      <c r="P227" s="46">
        <f t="shared" si="131"/>
        <v>103.5714</v>
      </c>
      <c r="Q227" s="94">
        <f t="shared" si="132"/>
        <v>107.4902</v>
      </c>
      <c r="R227" s="46">
        <f t="shared" si="133"/>
        <v>104.5714</v>
      </c>
      <c r="S227" s="94">
        <f t="shared" si="134"/>
        <v>109.7402</v>
      </c>
      <c r="T227" s="46">
        <f t="shared" si="135"/>
        <v>107.0714</v>
      </c>
      <c r="U227" s="94">
        <f t="shared" si="136"/>
        <v>105.46122</v>
      </c>
      <c r="V227" s="95">
        <f t="shared" si="137"/>
        <v>101.21619</v>
      </c>
      <c r="W227" s="96">
        <v>9.3488675720556227</v>
      </c>
      <c r="X227" s="96">
        <v>9.5302815648223849</v>
      </c>
      <c r="Y227" s="96">
        <v>9.1588063078371889</v>
      </c>
      <c r="Z227" s="96">
        <v>9.2295119821332676</v>
      </c>
      <c r="AA227" s="96">
        <v>9.034634696438097</v>
      </c>
      <c r="AB227" s="96">
        <v>9.6537656490059618</v>
      </c>
      <c r="AC227" s="96">
        <v>9.6760531151090134</v>
      </c>
      <c r="AD227" s="96">
        <v>9.5794388373010264</v>
      </c>
      <c r="AE227" s="96">
        <v>8.921955055665876</v>
      </c>
      <c r="AF227" s="96">
        <f t="shared" si="138"/>
        <v>9.6515605037245251</v>
      </c>
      <c r="AG227" s="96">
        <f t="shared" si="139"/>
        <v>9.4144907390312227</v>
      </c>
      <c r="AH227" s="96">
        <f t="shared" si="140"/>
        <v>9.352872397268559</v>
      </c>
      <c r="AI227" s="96">
        <f t="shared" si="141"/>
        <v>10.000993042473844</v>
      </c>
      <c r="AJ227" s="96">
        <f t="shared" si="142"/>
        <v>9.6946128446206163</v>
      </c>
      <c r="AK227" s="127"/>
      <c r="AL227" s="13"/>
      <c r="AM227" s="13"/>
      <c r="AN227" s="13"/>
      <c r="AO227" s="13"/>
      <c r="AP227" s="13"/>
      <c r="AQ227" s="13"/>
      <c r="AR227" s="8">
        <f t="shared" si="143"/>
        <v>9.8661867416495728</v>
      </c>
      <c r="AS227" s="8">
        <f t="shared" si="144"/>
        <v>9.7679915207856762</v>
      </c>
      <c r="AT227" s="8">
        <f t="shared" si="145"/>
        <v>10.240133243643573</v>
      </c>
      <c r="AU227" s="8">
        <f t="shared" si="146"/>
        <v>10.138216440798512</v>
      </c>
      <c r="AV227" s="8">
        <f t="shared" si="129"/>
        <v>10.003131986719334</v>
      </c>
      <c r="AW227" s="8"/>
      <c r="AX227" s="8">
        <f t="shared" si="147"/>
        <v>9.3955078328584332</v>
      </c>
      <c r="AY227" s="8">
        <f t="shared" si="148"/>
        <v>9.849820208126852</v>
      </c>
      <c r="AZ227" s="8">
        <f t="shared" si="149"/>
        <v>9.6587071890881919</v>
      </c>
      <c r="BA227" s="8">
        <v>9.396688020551256</v>
      </c>
      <c r="BB227" s="8">
        <f t="shared" si="150"/>
        <v>9.2795463842997226</v>
      </c>
      <c r="BC227" s="8">
        <v>9.2405911152663744</v>
      </c>
      <c r="BD227" s="8">
        <f t="shared" si="151"/>
        <v>9.3316325285115695</v>
      </c>
      <c r="BE227" s="5"/>
      <c r="BF227" s="60">
        <f t="shared" si="152"/>
        <v>106.703554</v>
      </c>
      <c r="BG227" s="62">
        <f t="shared" si="153"/>
        <v>106.45011599999999</v>
      </c>
      <c r="BH227" s="62">
        <f t="shared" si="154"/>
        <v>100.10487889999999</v>
      </c>
      <c r="BI227" s="62">
        <f t="shared" si="155"/>
        <v>109.93237099999999</v>
      </c>
      <c r="BJ227" s="62">
        <f t="shared" si="156"/>
        <v>106.235116</v>
      </c>
      <c r="BK227" s="62">
        <f t="shared" si="157"/>
        <v>111.12700099999998</v>
      </c>
      <c r="BL227" s="62">
        <f t="shared" si="158"/>
        <v>103.63585709999998</v>
      </c>
      <c r="BM227" s="62">
        <f t="shared" si="159"/>
        <v>105.235116</v>
      </c>
      <c r="BN227" s="63">
        <f t="shared" si="160"/>
        <v>108.59261599999999</v>
      </c>
      <c r="BO227" s="50"/>
      <c r="BP227" s="104"/>
      <c r="BX227" s="53">
        <f t="shared" si="124"/>
        <v>2033</v>
      </c>
      <c r="BY227" s="97">
        <f t="shared" si="161"/>
        <v>48639</v>
      </c>
      <c r="BZ227" s="56">
        <f t="shared" si="125"/>
        <v>9.4568097415754604</v>
      </c>
      <c r="CA227" s="56">
        <f t="shared" si="126"/>
        <v>9.2795463842997226</v>
      </c>
      <c r="CB227" s="56">
        <v>9.3933716940206438</v>
      </c>
      <c r="CC227" s="56">
        <v>9.237346165258467</v>
      </c>
      <c r="CD227" s="56">
        <v>9.3933716940206438</v>
      </c>
      <c r="CE227" s="56">
        <f t="shared" si="127"/>
        <v>9.3176878411721038</v>
      </c>
      <c r="CF227" s="1"/>
      <c r="CG227" s="98">
        <v>-1</v>
      </c>
      <c r="CH227" s="99">
        <v>-1.5</v>
      </c>
      <c r="CI227" s="99">
        <v>0</v>
      </c>
      <c r="CJ227" s="99">
        <v>-0.5</v>
      </c>
      <c r="CK227" s="99">
        <v>2.25</v>
      </c>
      <c r="CL227" s="99">
        <v>2</v>
      </c>
      <c r="CM227" s="99">
        <v>-3.3932799999999972</v>
      </c>
      <c r="CN227" s="100">
        <v>-2.6361100000000022</v>
      </c>
      <c r="CO227" s="13"/>
      <c r="CP227" s="101">
        <v>1.0457281514351213</v>
      </c>
      <c r="CQ227" s="102">
        <v>1.0200420951027576</v>
      </c>
      <c r="CR227" s="102">
        <v>1.0133658654297319</v>
      </c>
      <c r="CS227" s="102">
        <v>0.97888541820278041</v>
      </c>
      <c r="CT227" s="102">
        <v>1.0440061482026841</v>
      </c>
      <c r="CU227" s="103">
        <v>1.0019181095112657</v>
      </c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</row>
    <row r="228" spans="1:143" ht="12.75" x14ac:dyDescent="0.2">
      <c r="A228" s="3">
        <f t="shared" si="123"/>
        <v>2033</v>
      </c>
      <c r="B228" s="43">
        <v>48670</v>
      </c>
      <c r="C228" s="43">
        <v>48699</v>
      </c>
      <c r="D228" s="44">
        <f t="shared" si="128"/>
        <v>48670</v>
      </c>
      <c r="E228" s="94">
        <v>104.2068</v>
      </c>
      <c r="F228" s="46">
        <v>99.793400000000005</v>
      </c>
      <c r="G228" s="94">
        <v>107.146</v>
      </c>
      <c r="H228" s="46">
        <v>104.6358</v>
      </c>
      <c r="I228" s="94">
        <v>97.673580000000001</v>
      </c>
      <c r="J228" s="46">
        <v>93.452259999999995</v>
      </c>
      <c r="K228" s="94">
        <v>115.4881</v>
      </c>
      <c r="L228" s="46">
        <v>108.9329</v>
      </c>
      <c r="M228" s="94">
        <v>111.7991</v>
      </c>
      <c r="N228" s="46">
        <v>107.6559</v>
      </c>
      <c r="O228" s="94">
        <f t="shared" si="130"/>
        <v>105.896</v>
      </c>
      <c r="P228" s="46">
        <f t="shared" si="131"/>
        <v>103.6358</v>
      </c>
      <c r="Q228" s="94">
        <f t="shared" si="132"/>
        <v>104.146</v>
      </c>
      <c r="R228" s="46">
        <f t="shared" si="133"/>
        <v>103.8858</v>
      </c>
      <c r="S228" s="94">
        <f t="shared" si="134"/>
        <v>109.396</v>
      </c>
      <c r="T228" s="46">
        <f t="shared" si="135"/>
        <v>102.6358</v>
      </c>
      <c r="U228" s="94">
        <f t="shared" si="136"/>
        <v>103.56934000000001</v>
      </c>
      <c r="V228" s="95">
        <f t="shared" si="137"/>
        <v>103.68183999999999</v>
      </c>
      <c r="W228" s="96">
        <v>9.2615978818962965</v>
      </c>
      <c r="X228" s="96">
        <v>9.5094121595880043</v>
      </c>
      <c r="Y228" s="96">
        <v>9.0174024214252171</v>
      </c>
      <c r="Z228" s="96">
        <v>9.0394219242997629</v>
      </c>
      <c r="AA228" s="96">
        <v>8.600170557796476</v>
      </c>
      <c r="AB228" s="96">
        <v>9.5327433562061312</v>
      </c>
      <c r="AC228" s="96">
        <v>9.4249067948026717</v>
      </c>
      <c r="AD228" s="96">
        <v>8.983197821438015</v>
      </c>
      <c r="AE228" s="96">
        <v>8.6421723128741128</v>
      </c>
      <c r="AF228" s="96">
        <f t="shared" si="138"/>
        <v>9.4468739665237997</v>
      </c>
      <c r="AG228" s="96">
        <f t="shared" si="139"/>
        <v>9.2171021953698258</v>
      </c>
      <c r="AH228" s="96">
        <f t="shared" si="140"/>
        <v>9.1603088496726404</v>
      </c>
      <c r="AI228" s="96">
        <f t="shared" si="141"/>
        <v>9.3516720110229077</v>
      </c>
      <c r="AJ228" s="96">
        <f t="shared" si="142"/>
        <v>9.4434665808030456</v>
      </c>
      <c r="AK228" s="127"/>
      <c r="AL228" s="13"/>
      <c r="AM228" s="13"/>
      <c r="AN228" s="13"/>
      <c r="AO228" s="13"/>
      <c r="AP228" s="13"/>
      <c r="AQ228" s="13"/>
      <c r="AR228" s="8">
        <f t="shared" si="143"/>
        <v>9.6109308006938434</v>
      </c>
      <c r="AS228" s="8">
        <f t="shared" si="144"/>
        <v>9.161993943935375</v>
      </c>
      <c r="AT228" s="8">
        <f t="shared" si="145"/>
        <v>9.975203146429644</v>
      </c>
      <c r="AU228" s="8">
        <f t="shared" si="146"/>
        <v>9.5092516600171688</v>
      </c>
      <c r="AV228" s="8">
        <f t="shared" si="129"/>
        <v>9.5643448877690087</v>
      </c>
      <c r="AW228" s="8"/>
      <c r="AX228" s="8">
        <f t="shared" si="147"/>
        <v>9.2020910055960137</v>
      </c>
      <c r="AY228" s="8">
        <f t="shared" si="148"/>
        <v>9.5949786857459873</v>
      </c>
      <c r="AZ228" s="8">
        <f t="shared" si="149"/>
        <v>9.5376431582530916</v>
      </c>
      <c r="BA228" s="8">
        <v>9.2027183351432882</v>
      </c>
      <c r="BB228" s="8">
        <f t="shared" si="150"/>
        <v>8.8343530871979485</v>
      </c>
      <c r="BC228" s="8">
        <v>9.049810544775152</v>
      </c>
      <c r="BD228" s="8">
        <f t="shared" si="151"/>
        <v>9.1406831986938855</v>
      </c>
      <c r="BE228" s="5"/>
      <c r="BF228" s="60">
        <f t="shared" si="152"/>
        <v>102.309038</v>
      </c>
      <c r="BG228" s="62">
        <f t="shared" si="153"/>
        <v>106.06661399999999</v>
      </c>
      <c r="BH228" s="62">
        <f t="shared" si="154"/>
        <v>95.858412399999992</v>
      </c>
      <c r="BI228" s="62">
        <f t="shared" si="155"/>
        <v>110.01752399999999</v>
      </c>
      <c r="BJ228" s="62">
        <f t="shared" si="156"/>
        <v>104.034114</v>
      </c>
      <c r="BK228" s="62">
        <f t="shared" si="157"/>
        <v>112.669364</v>
      </c>
      <c r="BL228" s="62">
        <f t="shared" si="158"/>
        <v>103.617715</v>
      </c>
      <c r="BM228" s="62">
        <f t="shared" si="159"/>
        <v>104.924114</v>
      </c>
      <c r="BN228" s="63">
        <f t="shared" si="160"/>
        <v>106.489114</v>
      </c>
      <c r="BO228" s="50"/>
      <c r="BP228" s="104"/>
      <c r="BX228" s="53">
        <f t="shared" si="124"/>
        <v>2033</v>
      </c>
      <c r="BY228" s="97">
        <f t="shared" si="161"/>
        <v>48670</v>
      </c>
      <c r="BZ228" s="56">
        <f t="shared" si="125"/>
        <v>9.3113175238452701</v>
      </c>
      <c r="CA228" s="56">
        <f t="shared" si="126"/>
        <v>8.8343530871979485</v>
      </c>
      <c r="CB228" s="56">
        <v>9.199402008612676</v>
      </c>
      <c r="CC228" s="56">
        <v>9.046565246633234</v>
      </c>
      <c r="CD228" s="56">
        <v>9.199402008612676</v>
      </c>
      <c r="CE228" s="56">
        <f t="shared" si="127"/>
        <v>8.8718092095612437</v>
      </c>
      <c r="CF228" s="1"/>
      <c r="CG228" s="98">
        <v>-1.25</v>
      </c>
      <c r="CH228" s="99">
        <v>-1</v>
      </c>
      <c r="CI228" s="99">
        <v>-3</v>
      </c>
      <c r="CJ228" s="99">
        <v>-0.75</v>
      </c>
      <c r="CK228" s="99">
        <v>2.25</v>
      </c>
      <c r="CL228" s="99">
        <v>-2</v>
      </c>
      <c r="CM228" s="99">
        <v>-0.63745999999999725</v>
      </c>
      <c r="CN228" s="100">
        <v>3.8884399999999957</v>
      </c>
      <c r="CO228" s="13"/>
      <c r="CP228" s="101">
        <v>1.0450750109505038</v>
      </c>
      <c r="CQ228" s="102">
        <v>1.0196561541830924</v>
      </c>
      <c r="CR228" s="102">
        <v>1.0133733026719229</v>
      </c>
      <c r="CS228" s="102">
        <v>0.9514071397284275</v>
      </c>
      <c r="CT228" s="102">
        <v>1.0410181537698686</v>
      </c>
      <c r="CU228" s="103">
        <v>1.0019692275376779</v>
      </c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</row>
    <row r="229" spans="1:143" ht="12.75" x14ac:dyDescent="0.2">
      <c r="A229" s="3">
        <f t="shared" si="123"/>
        <v>2033</v>
      </c>
      <c r="B229" s="43">
        <v>48700</v>
      </c>
      <c r="C229" s="43">
        <v>48730</v>
      </c>
      <c r="D229" s="44">
        <f t="shared" si="128"/>
        <v>48700</v>
      </c>
      <c r="E229" s="94">
        <v>99.069140000000004</v>
      </c>
      <c r="F229" s="46">
        <v>93.074420000000003</v>
      </c>
      <c r="G229" s="94">
        <v>107.16889999999999</v>
      </c>
      <c r="H229" s="46">
        <v>104.5164</v>
      </c>
      <c r="I229" s="94">
        <v>92.759860000000003</v>
      </c>
      <c r="J229" s="46">
        <v>87.028899999999993</v>
      </c>
      <c r="K229" s="94">
        <v>108.98139999999999</v>
      </c>
      <c r="L229" s="46">
        <v>104.85599999999999</v>
      </c>
      <c r="M229" s="94">
        <v>111.3222</v>
      </c>
      <c r="N229" s="46">
        <v>106.89449999999999</v>
      </c>
      <c r="O229" s="94">
        <f t="shared" si="130"/>
        <v>106.16889999999998</v>
      </c>
      <c r="P229" s="46">
        <f t="shared" si="131"/>
        <v>103.0164</v>
      </c>
      <c r="Q229" s="94">
        <f t="shared" si="132"/>
        <v>106.16889999999998</v>
      </c>
      <c r="R229" s="46">
        <f t="shared" si="133"/>
        <v>103.5164</v>
      </c>
      <c r="S229" s="94">
        <f t="shared" si="134"/>
        <v>109.91889999999999</v>
      </c>
      <c r="T229" s="46">
        <f t="shared" si="135"/>
        <v>102.5164</v>
      </c>
      <c r="U229" s="94">
        <f t="shared" si="136"/>
        <v>98.289680000000004</v>
      </c>
      <c r="V229" s="95">
        <f t="shared" si="137"/>
        <v>94.506550000000004</v>
      </c>
      <c r="W229" s="96">
        <v>9.3419247240456986</v>
      </c>
      <c r="X229" s="96">
        <v>9.7942166535050923</v>
      </c>
      <c r="Y229" s="96">
        <v>9.094023743631249</v>
      </c>
      <c r="Z229" s="96">
        <v>9.0752854923377821</v>
      </c>
      <c r="AA229" s="96">
        <v>8.636035042445501</v>
      </c>
      <c r="AB229" s="96">
        <v>9.4980174616886739</v>
      </c>
      <c r="AC229" s="96">
        <v>9.1333154151219738</v>
      </c>
      <c r="AD229" s="96">
        <v>9.0257344786241056</v>
      </c>
      <c r="AE229" s="96">
        <v>8.7034434697286471</v>
      </c>
      <c r="AF229" s="96">
        <f t="shared" si="138"/>
        <v>9.4837265444770544</v>
      </c>
      <c r="AG229" s="96">
        <f t="shared" si="139"/>
        <v>9.2534603227166219</v>
      </c>
      <c r="AH229" s="96">
        <f t="shared" si="140"/>
        <v>9.1962958979700797</v>
      </c>
      <c r="AI229" s="96">
        <f t="shared" si="141"/>
        <v>9.395939802562955</v>
      </c>
      <c r="AJ229" s="96">
        <f t="shared" si="142"/>
        <v>9.1518752920070003</v>
      </c>
      <c r="AK229" s="127"/>
      <c r="AL229" s="13"/>
      <c r="AM229" s="13"/>
      <c r="AN229" s="13"/>
      <c r="AO229" s="13"/>
      <c r="AP229" s="13"/>
      <c r="AQ229" s="13"/>
      <c r="AR229" s="8">
        <f t="shared" si="143"/>
        <v>9.3145679795934289</v>
      </c>
      <c r="AS229" s="8">
        <f t="shared" si="144"/>
        <v>9.2052266476512923</v>
      </c>
      <c r="AT229" s="8">
        <f t="shared" si="145"/>
        <v>9.6676082253839279</v>
      </c>
      <c r="AU229" s="8">
        <f t="shared" si="146"/>
        <v>9.5541228757678933</v>
      </c>
      <c r="AV229" s="8">
        <f t="shared" si="129"/>
        <v>9.4353814320991365</v>
      </c>
      <c r="AW229" s="8"/>
      <c r="AX229" s="8">
        <f t="shared" si="147"/>
        <v>9.2385822225659151</v>
      </c>
      <c r="AY229" s="8">
        <f t="shared" si="148"/>
        <v>9.2990970219401046</v>
      </c>
      <c r="AZ229" s="8">
        <f t="shared" si="149"/>
        <v>9.5029052875073159</v>
      </c>
      <c r="BA229" s="8">
        <v>9.2393138654270395</v>
      </c>
      <c r="BB229" s="8">
        <f t="shared" si="150"/>
        <v>8.8711032507895311</v>
      </c>
      <c r="BC229" s="8">
        <v>9.0858043967540265</v>
      </c>
      <c r="BD229" s="8">
        <f t="shared" si="151"/>
        <v>9.1767088823081693</v>
      </c>
      <c r="BE229" s="5"/>
      <c r="BF229" s="60">
        <f t="shared" si="152"/>
        <v>96.491410400000007</v>
      </c>
      <c r="BG229" s="62">
        <f t="shared" si="153"/>
        <v>106.028325</v>
      </c>
      <c r="BH229" s="62">
        <f t="shared" si="154"/>
        <v>90.295547199999987</v>
      </c>
      <c r="BI229" s="62">
        <f t="shared" si="155"/>
        <v>109.41828899999999</v>
      </c>
      <c r="BJ229" s="62">
        <f t="shared" si="156"/>
        <v>105.028325</v>
      </c>
      <c r="BK229" s="62">
        <f t="shared" si="157"/>
        <v>107.20747799999998</v>
      </c>
      <c r="BL229" s="62">
        <f t="shared" si="158"/>
        <v>96.662934100000001</v>
      </c>
      <c r="BM229" s="62">
        <f t="shared" si="159"/>
        <v>104.81332499999999</v>
      </c>
      <c r="BN229" s="63">
        <f t="shared" si="160"/>
        <v>106.73582500000001</v>
      </c>
      <c r="BO229" s="50"/>
      <c r="BP229" s="104"/>
      <c r="BX229" s="53">
        <f t="shared" si="124"/>
        <v>2033</v>
      </c>
      <c r="BY229" s="97">
        <f t="shared" si="161"/>
        <v>48700</v>
      </c>
      <c r="BZ229" s="56">
        <f t="shared" si="125"/>
        <v>9.3901541553979317</v>
      </c>
      <c r="CA229" s="56">
        <f t="shared" si="126"/>
        <v>8.8711032507895311</v>
      </c>
      <c r="CB229" s="56">
        <v>9.235997538896429</v>
      </c>
      <c r="CC229" s="56">
        <v>9.0825591642932402</v>
      </c>
      <c r="CD229" s="56">
        <v>9.235997538896429</v>
      </c>
      <c r="CE229" s="56">
        <f t="shared" si="127"/>
        <v>8.9086159466805217</v>
      </c>
      <c r="CF229" s="1"/>
      <c r="CG229" s="98">
        <v>-1.0000000000000071</v>
      </c>
      <c r="CH229" s="99">
        <v>-1.5</v>
      </c>
      <c r="CI229" s="99">
        <v>-1.0000000000000071</v>
      </c>
      <c r="CJ229" s="99">
        <v>-1</v>
      </c>
      <c r="CK229" s="99">
        <v>2.75</v>
      </c>
      <c r="CL229" s="99">
        <v>-2</v>
      </c>
      <c r="CM229" s="99">
        <v>-0.77946000000000026</v>
      </c>
      <c r="CN229" s="100">
        <v>1.4321300000000008</v>
      </c>
      <c r="CO229" s="13"/>
      <c r="CP229" s="101">
        <v>1.0450058626237286</v>
      </c>
      <c r="CQ229" s="102">
        <v>1.0196329724865705</v>
      </c>
      <c r="CR229" s="102">
        <v>1.0133340604804626</v>
      </c>
      <c r="CS229" s="102">
        <v>0.95159926921713511</v>
      </c>
      <c r="CT229" s="102">
        <v>1.0410166424478382</v>
      </c>
      <c r="CU229" s="103">
        <v>1.0020321072952652</v>
      </c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</row>
    <row r="230" spans="1:143" ht="12.75" x14ac:dyDescent="0.2">
      <c r="A230" s="3">
        <f t="shared" si="123"/>
        <v>2033</v>
      </c>
      <c r="B230" s="43">
        <v>48731</v>
      </c>
      <c r="C230" s="43">
        <v>48760</v>
      </c>
      <c r="D230" s="44">
        <f t="shared" si="128"/>
        <v>48731</v>
      </c>
      <c r="E230" s="94">
        <v>112.9629</v>
      </c>
      <c r="F230" s="46">
        <v>96.859930000000006</v>
      </c>
      <c r="G230" s="94">
        <v>119.7124</v>
      </c>
      <c r="H230" s="46">
        <v>106.3925</v>
      </c>
      <c r="I230" s="94">
        <v>106.0423</v>
      </c>
      <c r="J230" s="46">
        <v>90.647850000000005</v>
      </c>
      <c r="K230" s="94">
        <v>124.9096</v>
      </c>
      <c r="L230" s="46">
        <v>107.8904</v>
      </c>
      <c r="M230" s="94">
        <v>123.2865</v>
      </c>
      <c r="N230" s="46">
        <v>107.77670000000001</v>
      </c>
      <c r="O230" s="94">
        <f t="shared" si="130"/>
        <v>119.4624</v>
      </c>
      <c r="P230" s="46">
        <f t="shared" si="131"/>
        <v>105.6425</v>
      </c>
      <c r="Q230" s="94">
        <f t="shared" si="132"/>
        <v>119.7124</v>
      </c>
      <c r="R230" s="46">
        <f t="shared" si="133"/>
        <v>105.6425</v>
      </c>
      <c r="S230" s="94">
        <f t="shared" si="134"/>
        <v>122.7124</v>
      </c>
      <c r="T230" s="46">
        <f t="shared" si="135"/>
        <v>104.3925</v>
      </c>
      <c r="U230" s="94">
        <f t="shared" si="136"/>
        <v>114.90798000000001</v>
      </c>
      <c r="V230" s="95">
        <f t="shared" si="137"/>
        <v>101.36755000000001</v>
      </c>
      <c r="W230" s="96">
        <v>9.5408874182021393</v>
      </c>
      <c r="X230" s="96">
        <v>9.8346456513779703</v>
      </c>
      <c r="Y230" s="96">
        <v>9.1606275186787975</v>
      </c>
      <c r="Z230" s="96">
        <v>9.1244457357319355</v>
      </c>
      <c r="AA230" s="96">
        <v>8.6851993921399373</v>
      </c>
      <c r="AB230" s="96">
        <v>9.568675648041836</v>
      </c>
      <c r="AC230" s="96">
        <v>9.1971698857101085</v>
      </c>
      <c r="AD230" s="96">
        <v>8.9991960934931647</v>
      </c>
      <c r="AE230" s="96">
        <v>8.7670402375331609</v>
      </c>
      <c r="AF230" s="96">
        <f t="shared" si="138"/>
        <v>9.5341202832342216</v>
      </c>
      <c r="AG230" s="96">
        <f t="shared" si="139"/>
        <v>9.3031138259141457</v>
      </c>
      <c r="AH230" s="96">
        <f t="shared" si="140"/>
        <v>9.2455787414718138</v>
      </c>
      <c r="AI230" s="96">
        <f t="shared" si="141"/>
        <v>9.3717549671166243</v>
      </c>
      <c r="AJ230" s="96">
        <f t="shared" si="142"/>
        <v>9.2157297797362432</v>
      </c>
      <c r="AK230" s="127"/>
      <c r="AL230" s="13"/>
      <c r="AM230" s="13"/>
      <c r="AN230" s="13"/>
      <c r="AO230" s="13"/>
      <c r="AP230" s="13"/>
      <c r="AQ230" s="13"/>
      <c r="AR230" s="8">
        <f t="shared" si="143"/>
        <v>9.3794673297185778</v>
      </c>
      <c r="AS230" s="8">
        <f t="shared" si="144"/>
        <v>9.1782540029405073</v>
      </c>
      <c r="AT230" s="8">
        <f t="shared" si="145"/>
        <v>9.7349672497161315</v>
      </c>
      <c r="AU230" s="8">
        <f t="shared" si="146"/>
        <v>9.5261279724618646</v>
      </c>
      <c r="AV230" s="8">
        <f t="shared" si="129"/>
        <v>9.4547041387092712</v>
      </c>
      <c r="AW230" s="8"/>
      <c r="AX230" s="8">
        <f t="shared" si="147"/>
        <v>9.2886028202400635</v>
      </c>
      <c r="AY230" s="8">
        <f t="shared" si="148"/>
        <v>9.3638910052867654</v>
      </c>
      <c r="AZ230" s="8">
        <f t="shared" si="149"/>
        <v>9.5735878423780942</v>
      </c>
      <c r="BA230" s="8">
        <v>9.2894776151566472</v>
      </c>
      <c r="BB230" s="8">
        <f t="shared" si="150"/>
        <v>8.9214817216312525</v>
      </c>
      <c r="BC230" s="8">
        <v>9.1351433889334714</v>
      </c>
      <c r="BD230" s="8">
        <f t="shared" si="151"/>
        <v>9.2260913467925025</v>
      </c>
      <c r="BE230" s="5"/>
      <c r="BF230" s="60">
        <f t="shared" si="152"/>
        <v>106.03862290000001</v>
      </c>
      <c r="BG230" s="62">
        <f t="shared" si="153"/>
        <v>113.98484299999998</v>
      </c>
      <c r="BH230" s="62">
        <f t="shared" si="154"/>
        <v>99.422686499999998</v>
      </c>
      <c r="BI230" s="62">
        <f t="shared" si="155"/>
        <v>116.61728599999999</v>
      </c>
      <c r="BJ230" s="62">
        <f t="shared" si="156"/>
        <v>113.66234299999999</v>
      </c>
      <c r="BK230" s="62">
        <f t="shared" si="157"/>
        <v>117.59134399999999</v>
      </c>
      <c r="BL230" s="62">
        <f t="shared" si="158"/>
        <v>109.08559510000001</v>
      </c>
      <c r="BM230" s="62">
        <f t="shared" si="159"/>
        <v>113.51984299999998</v>
      </c>
      <c r="BN230" s="63">
        <f t="shared" si="160"/>
        <v>114.83484299999999</v>
      </c>
      <c r="BO230" s="50"/>
      <c r="BP230" s="104"/>
      <c r="BX230" s="53">
        <f t="shared" si="124"/>
        <v>2033</v>
      </c>
      <c r="BY230" s="97">
        <f t="shared" si="161"/>
        <v>48731</v>
      </c>
      <c r="BZ230" s="56">
        <f t="shared" si="125"/>
        <v>9.4586836080654368</v>
      </c>
      <c r="CA230" s="56">
        <f t="shared" si="126"/>
        <v>8.9214817216312525</v>
      </c>
      <c r="CB230" s="56">
        <v>9.286161288626035</v>
      </c>
      <c r="CC230" s="56">
        <v>9.1318982465058642</v>
      </c>
      <c r="CD230" s="56">
        <v>9.286161288626035</v>
      </c>
      <c r="CE230" s="56">
        <f t="shared" si="127"/>
        <v>8.9590719705869635</v>
      </c>
      <c r="CF230" s="1"/>
      <c r="CG230" s="98">
        <v>-0.25</v>
      </c>
      <c r="CH230" s="99">
        <v>-0.75</v>
      </c>
      <c r="CI230" s="99">
        <v>0</v>
      </c>
      <c r="CJ230" s="99">
        <v>-0.75</v>
      </c>
      <c r="CK230" s="99">
        <v>3</v>
      </c>
      <c r="CL230" s="99">
        <v>-2</v>
      </c>
      <c r="CM230" s="99">
        <v>1.9450800000000044</v>
      </c>
      <c r="CN230" s="100">
        <v>4.5076200000000028</v>
      </c>
      <c r="CO230" s="13"/>
      <c r="CP230" s="101">
        <v>1.0448985680190932</v>
      </c>
      <c r="CQ230" s="102">
        <v>1.0195812540681275</v>
      </c>
      <c r="CR230" s="102">
        <v>1.0132756563245824</v>
      </c>
      <c r="CS230" s="102">
        <v>0.95186049034497733</v>
      </c>
      <c r="CT230" s="102">
        <v>1.0413991282946748</v>
      </c>
      <c r="CU230" s="103">
        <v>1.0020180005650403</v>
      </c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</row>
    <row r="231" spans="1:143" ht="12.75" x14ac:dyDescent="0.2">
      <c r="A231" s="3">
        <f t="shared" si="123"/>
        <v>2033</v>
      </c>
      <c r="B231" s="43">
        <v>48761</v>
      </c>
      <c r="C231" s="43">
        <v>48791</v>
      </c>
      <c r="D231" s="44">
        <f t="shared" si="128"/>
        <v>48761</v>
      </c>
      <c r="E231" s="94">
        <v>149.94409999999999</v>
      </c>
      <c r="F231" s="46">
        <v>109.70569999999999</v>
      </c>
      <c r="G231" s="94">
        <v>156.98650000000001</v>
      </c>
      <c r="H231" s="46">
        <v>114.7813</v>
      </c>
      <c r="I231" s="94">
        <v>141.3963</v>
      </c>
      <c r="J231" s="46">
        <v>102.9284</v>
      </c>
      <c r="K231" s="94">
        <v>162.00319999999999</v>
      </c>
      <c r="L231" s="46">
        <v>116.8429</v>
      </c>
      <c r="M231" s="94">
        <v>160.13380000000001</v>
      </c>
      <c r="N231" s="46">
        <v>117.7668</v>
      </c>
      <c r="O231" s="94">
        <f t="shared" si="130"/>
        <v>161.48650000000001</v>
      </c>
      <c r="P231" s="46">
        <f t="shared" si="131"/>
        <v>113.7813</v>
      </c>
      <c r="Q231" s="94">
        <f t="shared" si="132"/>
        <v>161.98650000000001</v>
      </c>
      <c r="R231" s="46">
        <f t="shared" si="133"/>
        <v>114.7813</v>
      </c>
      <c r="S231" s="94">
        <f t="shared" si="134"/>
        <v>161.23650000000001</v>
      </c>
      <c r="T231" s="46">
        <f t="shared" si="135"/>
        <v>117.2813</v>
      </c>
      <c r="U231" s="94">
        <f t="shared" si="136"/>
        <v>148.86962999999997</v>
      </c>
      <c r="V231" s="95">
        <f t="shared" si="137"/>
        <v>111.67619999999999</v>
      </c>
      <c r="W231" s="96">
        <v>9.6883236703866444</v>
      </c>
      <c r="X231" s="96">
        <v>10.129002273872876</v>
      </c>
      <c r="Y231" s="96">
        <v>9.3513887039813479</v>
      </c>
      <c r="Z231" s="96">
        <v>9.2468568699324383</v>
      </c>
      <c r="AA231" s="96">
        <v>8.8076085875369738</v>
      </c>
      <c r="AB231" s="96">
        <v>9.6495180295508263</v>
      </c>
      <c r="AC231" s="96">
        <v>9.2408211466203252</v>
      </c>
      <c r="AD231" s="96">
        <v>9.1411501287109704</v>
      </c>
      <c r="AE231" s="96">
        <v>8.8062852746792721</v>
      </c>
      <c r="AF231" s="96">
        <f t="shared" si="138"/>
        <v>9.6581417405472312</v>
      </c>
      <c r="AG231" s="96">
        <f t="shared" si="139"/>
        <v>9.4263918721171773</v>
      </c>
      <c r="AH231" s="96">
        <f t="shared" si="140"/>
        <v>9.3683616060767623</v>
      </c>
      <c r="AI231" s="96">
        <f t="shared" si="141"/>
        <v>9.5164273839577991</v>
      </c>
      <c r="AJ231" s="96">
        <f t="shared" si="142"/>
        <v>9.2593809877106938</v>
      </c>
      <c r="AK231" s="127"/>
      <c r="AL231" s="13"/>
      <c r="AM231" s="13"/>
      <c r="AN231" s="13"/>
      <c r="AO231" s="13"/>
      <c r="AP231" s="13"/>
      <c r="AQ231" s="13"/>
      <c r="AR231" s="8">
        <f t="shared" si="143"/>
        <v>9.423832875922681</v>
      </c>
      <c r="AS231" s="8">
        <f t="shared" si="144"/>
        <v>9.3225308961388063</v>
      </c>
      <c r="AT231" s="8">
        <f t="shared" si="145"/>
        <v>9.7810142424904978</v>
      </c>
      <c r="AU231" s="8">
        <f t="shared" si="146"/>
        <v>9.6758729350967538</v>
      </c>
      <c r="AV231" s="8">
        <f t="shared" si="129"/>
        <v>9.5508127374121852</v>
      </c>
      <c r="AW231" s="8"/>
      <c r="AX231" s="8">
        <f t="shared" si="147"/>
        <v>9.4131562738425298</v>
      </c>
      <c r="AY231" s="8">
        <f t="shared" si="148"/>
        <v>9.4081845221921103</v>
      </c>
      <c r="AZ231" s="8">
        <f t="shared" si="149"/>
        <v>9.6544581047187297</v>
      </c>
      <c r="BA231" s="8">
        <v>9.4143868243118884</v>
      </c>
      <c r="BB231" s="8">
        <f t="shared" si="150"/>
        <v>9.0469138308607189</v>
      </c>
      <c r="BC231" s="8">
        <v>9.2579989275818093</v>
      </c>
      <c r="BD231" s="8">
        <f t="shared" si="151"/>
        <v>9.3490558211275125</v>
      </c>
      <c r="BE231" s="5"/>
      <c r="BF231" s="60">
        <f t="shared" si="152"/>
        <v>132.64158799999998</v>
      </c>
      <c r="BG231" s="62">
        <f t="shared" si="153"/>
        <v>138.83826399999998</v>
      </c>
      <c r="BH231" s="62">
        <f t="shared" si="154"/>
        <v>124.85510299999999</v>
      </c>
      <c r="BI231" s="62">
        <f t="shared" si="155"/>
        <v>141.91598999999999</v>
      </c>
      <c r="BJ231" s="62">
        <f t="shared" si="156"/>
        <v>141.688264</v>
      </c>
      <c r="BK231" s="62">
        <f t="shared" si="157"/>
        <v>142.584271</v>
      </c>
      <c r="BL231" s="62">
        <f t="shared" si="158"/>
        <v>132.87645509999999</v>
      </c>
      <c r="BM231" s="62">
        <f t="shared" si="159"/>
        <v>140.973264</v>
      </c>
      <c r="BN231" s="63">
        <f t="shared" si="160"/>
        <v>142.33576399999998</v>
      </c>
      <c r="BO231" s="50"/>
      <c r="BP231" s="104"/>
      <c r="BX231" s="53">
        <f t="shared" si="124"/>
        <v>2033</v>
      </c>
      <c r="BY231" s="97">
        <f t="shared" si="161"/>
        <v>48761</v>
      </c>
      <c r="BZ231" s="56">
        <f t="shared" si="125"/>
        <v>9.6549601646068002</v>
      </c>
      <c r="CA231" s="56">
        <f t="shared" si="126"/>
        <v>9.0469138308607189</v>
      </c>
      <c r="CB231" s="56">
        <v>9.411070497781278</v>
      </c>
      <c r="CC231" s="56">
        <v>9.2547540093394609</v>
      </c>
      <c r="CD231" s="56">
        <v>9.411070497781278</v>
      </c>
      <c r="CE231" s="56">
        <f t="shared" si="127"/>
        <v>9.0846971711175843</v>
      </c>
      <c r="CF231" s="1"/>
      <c r="CG231" s="98">
        <v>4.5</v>
      </c>
      <c r="CH231" s="99">
        <v>-1</v>
      </c>
      <c r="CI231" s="99">
        <v>5</v>
      </c>
      <c r="CJ231" s="99">
        <v>0</v>
      </c>
      <c r="CK231" s="99">
        <v>4.25</v>
      </c>
      <c r="CL231" s="99">
        <v>2.5</v>
      </c>
      <c r="CM231" s="99">
        <v>-1.0744700000000051</v>
      </c>
      <c r="CN231" s="100">
        <v>1.9705000000000013</v>
      </c>
      <c r="CO231" s="13"/>
      <c r="CP231" s="101">
        <v>1.0444783429007265</v>
      </c>
      <c r="CQ231" s="102">
        <v>1.0194157868679166</v>
      </c>
      <c r="CR231" s="102">
        <v>1.0131401121325252</v>
      </c>
      <c r="CS231" s="102">
        <v>0.95249755797305069</v>
      </c>
      <c r="CT231" s="102">
        <v>1.0410536146942975</v>
      </c>
      <c r="CU231" s="103">
        <v>1.0020084623212469</v>
      </c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</row>
    <row r="232" spans="1:143" ht="12.75" x14ac:dyDescent="0.2">
      <c r="A232" s="3">
        <f t="shared" si="123"/>
        <v>2033</v>
      </c>
      <c r="B232" s="43">
        <v>48792</v>
      </c>
      <c r="C232" s="43">
        <v>48822</v>
      </c>
      <c r="D232" s="44">
        <f t="shared" si="128"/>
        <v>48792</v>
      </c>
      <c r="E232" s="94">
        <v>158.39420000000001</v>
      </c>
      <c r="F232" s="46">
        <v>115.0166</v>
      </c>
      <c r="G232" s="94">
        <v>160.39009999999999</v>
      </c>
      <c r="H232" s="46">
        <v>116.1865</v>
      </c>
      <c r="I232" s="94">
        <v>149.58150000000001</v>
      </c>
      <c r="J232" s="46">
        <v>108.02589999999999</v>
      </c>
      <c r="K232" s="94">
        <v>165.37370000000001</v>
      </c>
      <c r="L232" s="46">
        <v>117.70569999999999</v>
      </c>
      <c r="M232" s="94">
        <v>164.51589999999999</v>
      </c>
      <c r="N232" s="46">
        <v>119.37569999999999</v>
      </c>
      <c r="O232" s="94">
        <f t="shared" si="130"/>
        <v>163.89009999999999</v>
      </c>
      <c r="P232" s="46">
        <f t="shared" si="131"/>
        <v>115.1865</v>
      </c>
      <c r="Q232" s="94">
        <f t="shared" si="132"/>
        <v>164.64009999999999</v>
      </c>
      <c r="R232" s="46">
        <f t="shared" si="133"/>
        <v>116.1865</v>
      </c>
      <c r="S232" s="94">
        <f t="shared" si="134"/>
        <v>164.14009999999999</v>
      </c>
      <c r="T232" s="46">
        <f t="shared" si="135"/>
        <v>118.6865</v>
      </c>
      <c r="U232" s="94">
        <f t="shared" si="136"/>
        <v>153.09392000000003</v>
      </c>
      <c r="V232" s="95">
        <f t="shared" si="137"/>
        <v>112.87759</v>
      </c>
      <c r="W232" s="96">
        <v>9.760686259896767</v>
      </c>
      <c r="X232" s="96">
        <v>10.350103598339476</v>
      </c>
      <c r="Y232" s="96">
        <v>9.5469469870416397</v>
      </c>
      <c r="Z232" s="96">
        <v>9.4181813822355913</v>
      </c>
      <c r="AA232" s="96">
        <v>8.9789293898168623</v>
      </c>
      <c r="AB232" s="96">
        <v>9.7668275543301508</v>
      </c>
      <c r="AC232" s="96">
        <v>9.3438409559697906</v>
      </c>
      <c r="AD232" s="96">
        <v>9.1959503363541799</v>
      </c>
      <c r="AE232" s="96">
        <v>8.8542163512684411</v>
      </c>
      <c r="AF232" s="96">
        <f t="shared" si="138"/>
        <v>9.8308307891979734</v>
      </c>
      <c r="AG232" s="96">
        <f t="shared" si="139"/>
        <v>9.5984602985606848</v>
      </c>
      <c r="AH232" s="96">
        <f t="shared" si="140"/>
        <v>9.5399346105567258</v>
      </c>
      <c r="AI232" s="96">
        <f t="shared" si="141"/>
        <v>9.5737067763494625</v>
      </c>
      <c r="AJ232" s="96">
        <f t="shared" si="142"/>
        <v>9.3624006993837963</v>
      </c>
      <c r="AK232" s="127"/>
      <c r="AL232" s="13"/>
      <c r="AM232" s="13"/>
      <c r="AN232" s="13"/>
      <c r="AO232" s="13"/>
      <c r="AP232" s="13"/>
      <c r="AQ232" s="13"/>
      <c r="AR232" s="8">
        <f t="shared" si="143"/>
        <v>9.5285384449332149</v>
      </c>
      <c r="AS232" s="8">
        <f t="shared" si="144"/>
        <v>9.3782278243258261</v>
      </c>
      <c r="AT232" s="8">
        <f t="shared" si="145"/>
        <v>9.8896881345571721</v>
      </c>
      <c r="AU232" s="8">
        <f t="shared" si="146"/>
        <v>9.7336807672821894</v>
      </c>
      <c r="AV232" s="8">
        <f t="shared" si="129"/>
        <v>9.6325337927746002</v>
      </c>
      <c r="AW232" s="8"/>
      <c r="AX232" s="8">
        <f t="shared" si="147"/>
        <v>9.587479139433853</v>
      </c>
      <c r="AY232" s="8">
        <f t="shared" si="148"/>
        <v>9.5127200973818269</v>
      </c>
      <c r="AZ232" s="8">
        <f t="shared" si="149"/>
        <v>9.7718080870779715</v>
      </c>
      <c r="BA232" s="8">
        <v>9.5892075419524598</v>
      </c>
      <c r="BB232" s="8">
        <f t="shared" si="150"/>
        <v>9.2224654265978732</v>
      </c>
      <c r="BC232" s="8">
        <v>9.4299453643407514</v>
      </c>
      <c r="BD232" s="8">
        <f t="shared" si="151"/>
        <v>9.5211547787399216</v>
      </c>
      <c r="BE232" s="5"/>
      <c r="BF232" s="60">
        <f t="shared" si="152"/>
        <v>139.74183199999999</v>
      </c>
      <c r="BG232" s="62">
        <f t="shared" si="153"/>
        <v>141.38255199999998</v>
      </c>
      <c r="BH232" s="62">
        <f t="shared" si="154"/>
        <v>131.712592</v>
      </c>
      <c r="BI232" s="62">
        <f t="shared" si="155"/>
        <v>145.10561399999997</v>
      </c>
      <c r="BJ232" s="62">
        <f t="shared" si="156"/>
        <v>143.80505199999999</v>
      </c>
      <c r="BK232" s="62">
        <f t="shared" si="157"/>
        <v>144.87646000000001</v>
      </c>
      <c r="BL232" s="62">
        <f t="shared" si="158"/>
        <v>135.80089810000001</v>
      </c>
      <c r="BM232" s="62">
        <f t="shared" si="159"/>
        <v>142.94755199999997</v>
      </c>
      <c r="BN232" s="63">
        <f t="shared" si="160"/>
        <v>144.59505199999998</v>
      </c>
      <c r="BO232" s="50"/>
      <c r="BP232" s="104"/>
      <c r="BX232" s="53">
        <f t="shared" si="124"/>
        <v>2033</v>
      </c>
      <c r="BY232" s="97">
        <f t="shared" si="161"/>
        <v>48792</v>
      </c>
      <c r="BZ232" s="56">
        <f t="shared" si="125"/>
        <v>9.8561725147048467</v>
      </c>
      <c r="CA232" s="56">
        <f t="shared" si="126"/>
        <v>9.2224654265978732</v>
      </c>
      <c r="CB232" s="56">
        <v>9.5858912154218476</v>
      </c>
      <c r="CC232" s="56">
        <v>9.4267007598641186</v>
      </c>
      <c r="CD232" s="56">
        <v>9.5858912154218476</v>
      </c>
      <c r="CE232" s="56">
        <f t="shared" si="127"/>
        <v>9.2605190125378307</v>
      </c>
      <c r="CF232" s="1"/>
      <c r="CG232" s="98">
        <v>3.5</v>
      </c>
      <c r="CH232" s="99">
        <v>-1</v>
      </c>
      <c r="CI232" s="99">
        <v>4.25</v>
      </c>
      <c r="CJ232" s="99">
        <v>0</v>
      </c>
      <c r="CK232" s="99">
        <v>3.75</v>
      </c>
      <c r="CL232" s="99">
        <v>2.5</v>
      </c>
      <c r="CM232" s="99">
        <v>-5.3002800000000008</v>
      </c>
      <c r="CN232" s="100">
        <v>-2.139009999999999</v>
      </c>
      <c r="CO232" s="13"/>
      <c r="CP232" s="101">
        <v>1.0438141282499309</v>
      </c>
      <c r="CQ232" s="102">
        <v>1.0191415846657119</v>
      </c>
      <c r="CR232" s="102">
        <v>1.0129274669259167</v>
      </c>
      <c r="CS232" s="102">
        <v>0.95336127277743477</v>
      </c>
      <c r="CT232" s="102">
        <v>1.0410785646048897</v>
      </c>
      <c r="CU232" s="103">
        <v>1.0019863077187918</v>
      </c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</row>
    <row r="233" spans="1:143" ht="12.75" x14ac:dyDescent="0.2">
      <c r="A233" s="3">
        <f t="shared" si="123"/>
        <v>2033</v>
      </c>
      <c r="B233" s="43">
        <v>48823</v>
      </c>
      <c r="C233" s="43">
        <v>48852</v>
      </c>
      <c r="D233" s="44">
        <f t="shared" si="128"/>
        <v>48823</v>
      </c>
      <c r="E233" s="94">
        <v>131.7235</v>
      </c>
      <c r="F233" s="46">
        <v>111.6973</v>
      </c>
      <c r="G233" s="94">
        <v>124.81910000000001</v>
      </c>
      <c r="H233" s="46">
        <v>109.3999</v>
      </c>
      <c r="I233" s="94">
        <v>125.4225</v>
      </c>
      <c r="J233" s="46">
        <v>104.9611</v>
      </c>
      <c r="K233" s="94">
        <v>136.86510000000001</v>
      </c>
      <c r="L233" s="46">
        <v>114.0693</v>
      </c>
      <c r="M233" s="94">
        <v>132.04660000000001</v>
      </c>
      <c r="N233" s="46">
        <v>113.188</v>
      </c>
      <c r="O233" s="94">
        <f t="shared" si="130"/>
        <v>126.81910000000001</v>
      </c>
      <c r="P233" s="46">
        <f t="shared" si="131"/>
        <v>106.8999</v>
      </c>
      <c r="Q233" s="94">
        <f t="shared" si="132"/>
        <v>125.81910000000001</v>
      </c>
      <c r="R233" s="46">
        <f t="shared" si="133"/>
        <v>106.3999</v>
      </c>
      <c r="S233" s="94">
        <f t="shared" si="134"/>
        <v>128.06909999999999</v>
      </c>
      <c r="T233" s="46">
        <f t="shared" si="135"/>
        <v>111.6499</v>
      </c>
      <c r="U233" s="94">
        <f t="shared" si="136"/>
        <v>125.71707000000001</v>
      </c>
      <c r="V233" s="95">
        <f t="shared" si="137"/>
        <v>109.17746</v>
      </c>
      <c r="W233" s="96">
        <v>9.6514001887276244</v>
      </c>
      <c r="X233" s="96">
        <v>10.155106797589866</v>
      </c>
      <c r="Y233" s="96">
        <v>9.4865781077846822</v>
      </c>
      <c r="Z233" s="96">
        <v>9.3618327242229569</v>
      </c>
      <c r="AA233" s="96">
        <v>8.9225830854215573</v>
      </c>
      <c r="AB233" s="96">
        <v>9.9217996107491579</v>
      </c>
      <c r="AC233" s="96">
        <v>9.6940915637499536</v>
      </c>
      <c r="AD233" s="96">
        <v>9.2503588536834567</v>
      </c>
      <c r="AE233" s="96">
        <v>8.9117881423411376</v>
      </c>
      <c r="AF233" s="96">
        <f t="shared" si="138"/>
        <v>9.7743561878184124</v>
      </c>
      <c r="AG233" s="96">
        <f t="shared" si="139"/>
        <v>9.5421106745704591</v>
      </c>
      <c r="AH233" s="96">
        <f t="shared" si="140"/>
        <v>9.4835853001611472</v>
      </c>
      <c r="AI233" s="96">
        <f t="shared" si="141"/>
        <v>9.6278664427016398</v>
      </c>
      <c r="AJ233" s="96">
        <f t="shared" si="142"/>
        <v>9.7126514796952037</v>
      </c>
      <c r="AK233" s="127"/>
      <c r="AL233" s="13"/>
      <c r="AM233" s="13"/>
      <c r="AN233" s="13"/>
      <c r="AO233" s="13"/>
      <c r="AP233" s="13"/>
      <c r="AQ233" s="13"/>
      <c r="AR233" s="8">
        <f t="shared" si="143"/>
        <v>9.8845203615712514</v>
      </c>
      <c r="AS233" s="8">
        <f t="shared" si="144"/>
        <v>9.4335266527934305</v>
      </c>
      <c r="AT233" s="8">
        <f t="shared" si="145"/>
        <v>10.259161704606901</v>
      </c>
      <c r="AU233" s="8">
        <f t="shared" si="146"/>
        <v>9.7910754118373191</v>
      </c>
      <c r="AV233" s="8">
        <f t="shared" si="129"/>
        <v>9.8420710327022256</v>
      </c>
      <c r="AW233" s="8"/>
      <c r="AX233" s="8">
        <f t="shared" si="147"/>
        <v>9.5301443225711804</v>
      </c>
      <c r="AY233" s="8">
        <f t="shared" si="148"/>
        <v>9.8681240626585005</v>
      </c>
      <c r="AZ233" s="8">
        <f t="shared" si="149"/>
        <v>9.926833590089398</v>
      </c>
      <c r="BA233" s="8">
        <v>9.5317090466315655</v>
      </c>
      <c r="BB233" s="8">
        <f t="shared" si="150"/>
        <v>9.1647276415837275</v>
      </c>
      <c r="BC233" s="8">
        <v>9.373392219365364</v>
      </c>
      <c r="BD233" s="8">
        <f t="shared" si="151"/>
        <v>9.4645514055479225</v>
      </c>
      <c r="BE233" s="5"/>
      <c r="BF233" s="60">
        <f t="shared" si="152"/>
        <v>123.11223399999999</v>
      </c>
      <c r="BG233" s="62">
        <f t="shared" si="153"/>
        <v>118.18884399999999</v>
      </c>
      <c r="BH233" s="62">
        <f t="shared" si="154"/>
        <v>116.62409799999999</v>
      </c>
      <c r="BI233" s="62">
        <f t="shared" si="155"/>
        <v>123.93740200000001</v>
      </c>
      <c r="BJ233" s="62">
        <f t="shared" si="156"/>
        <v>117.46884399999999</v>
      </c>
      <c r="BK233" s="62">
        <f t="shared" si="157"/>
        <v>127.062906</v>
      </c>
      <c r="BL233" s="62">
        <f t="shared" si="158"/>
        <v>118.6050377</v>
      </c>
      <c r="BM233" s="62">
        <f t="shared" si="159"/>
        <v>118.25384399999999</v>
      </c>
      <c r="BN233" s="63">
        <f t="shared" si="160"/>
        <v>121.00884399999998</v>
      </c>
      <c r="BO233" s="50"/>
      <c r="BP233" s="104"/>
      <c r="BX233" s="53">
        <f t="shared" si="124"/>
        <v>2033</v>
      </c>
      <c r="BY233" s="97">
        <f t="shared" si="161"/>
        <v>48823</v>
      </c>
      <c r="BZ233" s="56">
        <f t="shared" si="125"/>
        <v>9.794058223875588</v>
      </c>
      <c r="CA233" s="56">
        <f t="shared" si="126"/>
        <v>9.1647276415837275</v>
      </c>
      <c r="CB233" s="56">
        <v>9.5283927201009551</v>
      </c>
      <c r="CC233" s="56">
        <v>9.3701475116912576</v>
      </c>
      <c r="CD233" s="56">
        <v>9.5283927201009551</v>
      </c>
      <c r="CE233" s="56">
        <f t="shared" si="127"/>
        <v>9.2026923454654739</v>
      </c>
      <c r="CF233" s="1"/>
      <c r="CG233" s="98">
        <v>2</v>
      </c>
      <c r="CH233" s="99">
        <v>-2.5</v>
      </c>
      <c r="CI233" s="99">
        <v>1</v>
      </c>
      <c r="CJ233" s="99">
        <v>-3</v>
      </c>
      <c r="CK233" s="99">
        <v>3.25</v>
      </c>
      <c r="CL233" s="99">
        <v>2.25</v>
      </c>
      <c r="CM233" s="99">
        <v>-6.0064299999999946</v>
      </c>
      <c r="CN233" s="100">
        <v>-2.5198400000000021</v>
      </c>
      <c r="CO233" s="13"/>
      <c r="CP233" s="101">
        <v>1.0440643916364887</v>
      </c>
      <c r="CQ233" s="102">
        <v>1.0192566942454599</v>
      </c>
      <c r="CR233" s="102">
        <v>1.0130052073696174</v>
      </c>
      <c r="CS233" s="102">
        <v>0.95308080674579043</v>
      </c>
      <c r="CT233" s="102">
        <v>1.0408100480196896</v>
      </c>
      <c r="CU233" s="103">
        <v>1.0019145595874763</v>
      </c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</row>
    <row r="234" spans="1:143" ht="12.75" x14ac:dyDescent="0.2">
      <c r="A234" s="3">
        <f t="shared" si="123"/>
        <v>2033</v>
      </c>
      <c r="B234" s="43">
        <v>48853</v>
      </c>
      <c r="C234" s="43">
        <v>48883</v>
      </c>
      <c r="D234" s="44">
        <f t="shared" si="128"/>
        <v>48853</v>
      </c>
      <c r="E234" s="94">
        <v>127.1942</v>
      </c>
      <c r="F234" s="46">
        <v>112.71850000000001</v>
      </c>
      <c r="G234" s="94">
        <v>114.8963</v>
      </c>
      <c r="H234" s="46">
        <v>109.75360000000001</v>
      </c>
      <c r="I234" s="94">
        <v>124.84220000000001</v>
      </c>
      <c r="J234" s="46">
        <v>106.72880000000001</v>
      </c>
      <c r="K234" s="94">
        <v>128.27459999999999</v>
      </c>
      <c r="L234" s="46">
        <v>115.971</v>
      </c>
      <c r="M234" s="94">
        <v>122.27589999999999</v>
      </c>
      <c r="N234" s="46">
        <v>113.69450000000001</v>
      </c>
      <c r="O234" s="94">
        <f t="shared" si="130"/>
        <v>115.1463</v>
      </c>
      <c r="P234" s="46">
        <f t="shared" si="131"/>
        <v>108.75360000000001</v>
      </c>
      <c r="Q234" s="94">
        <f t="shared" si="132"/>
        <v>114.3963</v>
      </c>
      <c r="R234" s="46">
        <f t="shared" si="133"/>
        <v>108.75360000000001</v>
      </c>
      <c r="S234" s="94">
        <f t="shared" si="134"/>
        <v>117.8963</v>
      </c>
      <c r="T234" s="46">
        <f t="shared" si="135"/>
        <v>110.75360000000001</v>
      </c>
      <c r="U234" s="94">
        <f t="shared" si="136"/>
        <v>123.07529999999998</v>
      </c>
      <c r="V234" s="95">
        <f t="shared" si="137"/>
        <v>110.84197</v>
      </c>
      <c r="W234" s="96">
        <v>9.713434679318139</v>
      </c>
      <c r="X234" s="96">
        <v>10.327860749234834</v>
      </c>
      <c r="Y234" s="96">
        <v>9.5814044381695904</v>
      </c>
      <c r="Z234" s="96">
        <v>9.5704357872311387</v>
      </c>
      <c r="AA234" s="96">
        <v>9.131186588225729</v>
      </c>
      <c r="AB234" s="96">
        <v>10.207950632751539</v>
      </c>
      <c r="AC234" s="96">
        <v>9.9803359008692603</v>
      </c>
      <c r="AD234" s="96">
        <v>9.5437904641940303</v>
      </c>
      <c r="AE234" s="96">
        <v>9.1906641317726088</v>
      </c>
      <c r="AF234" s="96">
        <f t="shared" si="138"/>
        <v>9.9844436238148297</v>
      </c>
      <c r="AG234" s="96">
        <f t="shared" si="139"/>
        <v>9.7514559500888609</v>
      </c>
      <c r="AH234" s="96">
        <f t="shared" si="140"/>
        <v>9.692435705602783</v>
      </c>
      <c r="AI234" s="96">
        <f t="shared" si="141"/>
        <v>9.92389397768377</v>
      </c>
      <c r="AJ234" s="96">
        <f t="shared" si="142"/>
        <v>9.9988956805041553</v>
      </c>
      <c r="AK234" s="127"/>
      <c r="AL234" s="13"/>
      <c r="AM234" s="13"/>
      <c r="AN234" s="13"/>
      <c r="AO234" s="13"/>
      <c r="AP234" s="13"/>
      <c r="AQ234" s="13"/>
      <c r="AR234" s="8">
        <f t="shared" si="143"/>
        <v>10.175448644038276</v>
      </c>
      <c r="AS234" s="8">
        <f t="shared" si="144"/>
        <v>9.7317598172517847</v>
      </c>
      <c r="AT234" s="8">
        <f t="shared" si="145"/>
        <v>10.561116118939761</v>
      </c>
      <c r="AU234" s="8">
        <f t="shared" si="146"/>
        <v>10.10061156193254</v>
      </c>
      <c r="AV234" s="8">
        <f t="shared" si="129"/>
        <v>10.142234035540591</v>
      </c>
      <c r="AW234" s="8"/>
      <c r="AX234" s="8">
        <f t="shared" si="147"/>
        <v>9.7423981514358342</v>
      </c>
      <c r="AY234" s="8">
        <f t="shared" si="148"/>
        <v>10.158580011029182</v>
      </c>
      <c r="AZ234" s="8">
        <f t="shared" si="149"/>
        <v>10.213083299541609</v>
      </c>
      <c r="BA234" s="8">
        <v>9.744569340290159</v>
      </c>
      <c r="BB234" s="8">
        <f t="shared" si="150"/>
        <v>9.3784826398460197</v>
      </c>
      <c r="BC234" s="8">
        <v>9.5827528118399208</v>
      </c>
      <c r="BD234" s="8">
        <f t="shared" si="151"/>
        <v>9.6740974256465488</v>
      </c>
      <c r="BE234" s="5"/>
      <c r="BF234" s="60">
        <f t="shared" si="152"/>
        <v>120.969649</v>
      </c>
      <c r="BG234" s="62">
        <f t="shared" si="153"/>
        <v>112.68493899999999</v>
      </c>
      <c r="BH234" s="62">
        <f t="shared" si="154"/>
        <v>117.053438</v>
      </c>
      <c r="BI234" s="62">
        <f t="shared" si="155"/>
        <v>118.58589799999999</v>
      </c>
      <c r="BJ234" s="62">
        <f t="shared" si="156"/>
        <v>111.969939</v>
      </c>
      <c r="BK234" s="62">
        <f t="shared" si="157"/>
        <v>122.98405199999999</v>
      </c>
      <c r="BL234" s="62">
        <f t="shared" si="158"/>
        <v>117.81496809999999</v>
      </c>
      <c r="BM234" s="62">
        <f t="shared" si="159"/>
        <v>112.39743899999999</v>
      </c>
      <c r="BN234" s="63">
        <f t="shared" si="160"/>
        <v>114.824939</v>
      </c>
      <c r="BO234" s="50"/>
      <c r="BP234" s="104"/>
      <c r="BX234" s="53">
        <f t="shared" si="124"/>
        <v>2033</v>
      </c>
      <c r="BY234" s="97">
        <f t="shared" si="161"/>
        <v>48853</v>
      </c>
      <c r="BZ234" s="56">
        <f t="shared" si="125"/>
        <v>9.8916262148056298</v>
      </c>
      <c r="CA234" s="56">
        <f t="shared" si="126"/>
        <v>9.3784826398460197</v>
      </c>
      <c r="CB234" s="56">
        <v>9.7412530137595486</v>
      </c>
      <c r="CC234" s="56">
        <v>9.579508486204416</v>
      </c>
      <c r="CD234" s="56">
        <v>9.7412530137595486</v>
      </c>
      <c r="CE234" s="56">
        <f t="shared" si="127"/>
        <v>9.4167764000674552</v>
      </c>
      <c r="CF234" s="1"/>
      <c r="CG234" s="98">
        <v>0.25</v>
      </c>
      <c r="CH234" s="99">
        <v>-1</v>
      </c>
      <c r="CI234" s="99">
        <v>-0.5</v>
      </c>
      <c r="CJ234" s="99">
        <v>-1</v>
      </c>
      <c r="CK234" s="99">
        <v>3</v>
      </c>
      <c r="CL234" s="99">
        <v>1</v>
      </c>
      <c r="CM234" s="99">
        <v>-4.1189000000000107</v>
      </c>
      <c r="CN234" s="100">
        <v>-1.8765300000000025</v>
      </c>
      <c r="CO234" s="13"/>
      <c r="CP234" s="101">
        <v>1.0432590370791746</v>
      </c>
      <c r="CQ234" s="102">
        <v>1.0189145162124424</v>
      </c>
      <c r="CR234" s="102">
        <v>1.0127475823550707</v>
      </c>
      <c r="CS234" s="102">
        <v>0.95410353208874188</v>
      </c>
      <c r="CT234" s="102">
        <v>1.0398273112675509</v>
      </c>
      <c r="CU234" s="103">
        <v>1.0018596347677315</v>
      </c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</row>
    <row r="235" spans="1:143" ht="12.75" x14ac:dyDescent="0.2">
      <c r="A235" s="3">
        <f t="shared" si="123"/>
        <v>2033</v>
      </c>
      <c r="B235" s="43">
        <v>48884</v>
      </c>
      <c r="C235" s="43">
        <v>48913</v>
      </c>
      <c r="D235" s="44">
        <f t="shared" si="128"/>
        <v>48884</v>
      </c>
      <c r="E235" s="94">
        <v>141.0265</v>
      </c>
      <c r="F235" s="46">
        <v>126.57250000000001</v>
      </c>
      <c r="G235" s="94">
        <v>116.2379</v>
      </c>
      <c r="H235" s="46">
        <v>113.4804</v>
      </c>
      <c r="I235" s="94">
        <v>141.8999</v>
      </c>
      <c r="J235" s="46">
        <v>122.0962</v>
      </c>
      <c r="K235" s="94">
        <v>135.66759999999999</v>
      </c>
      <c r="L235" s="46">
        <v>121.8389</v>
      </c>
      <c r="M235" s="94">
        <v>129.10470000000001</v>
      </c>
      <c r="N235" s="46">
        <v>119.0633</v>
      </c>
      <c r="O235" s="94">
        <f t="shared" si="130"/>
        <v>115.4879</v>
      </c>
      <c r="P235" s="46">
        <f t="shared" si="131"/>
        <v>112.4804</v>
      </c>
      <c r="Q235" s="94">
        <f t="shared" si="132"/>
        <v>115.7379</v>
      </c>
      <c r="R235" s="46">
        <f t="shared" si="133"/>
        <v>112.9804</v>
      </c>
      <c r="S235" s="94">
        <f t="shared" si="134"/>
        <v>118.9879</v>
      </c>
      <c r="T235" s="46">
        <f t="shared" si="135"/>
        <v>113.9804</v>
      </c>
      <c r="U235" s="94">
        <f t="shared" si="136"/>
        <v>137.59386000000001</v>
      </c>
      <c r="V235" s="95">
        <f t="shared" si="137"/>
        <v>125.17392000000001</v>
      </c>
      <c r="W235" s="96">
        <v>10.191800962406528</v>
      </c>
      <c r="X235" s="96">
        <v>10.74497697484103</v>
      </c>
      <c r="Y235" s="96">
        <v>10.144133737395999</v>
      </c>
      <c r="Z235" s="96">
        <v>10.190754351668797</v>
      </c>
      <c r="AA235" s="96">
        <v>9.9927819258523307</v>
      </c>
      <c r="AB235" s="96">
        <v>10.569248740025868</v>
      </c>
      <c r="AC235" s="96">
        <v>10.408293425873278</v>
      </c>
      <c r="AD235" s="96">
        <v>10.304374715801151</v>
      </c>
      <c r="AE235" s="96">
        <v>9.6014995148891735</v>
      </c>
      <c r="AF235" s="96">
        <f t="shared" si="138"/>
        <v>10.603898057794538</v>
      </c>
      <c r="AG235" s="96">
        <f t="shared" si="139"/>
        <v>10.371280457460188</v>
      </c>
      <c r="AH235" s="96">
        <f t="shared" si="140"/>
        <v>10.312631126312061</v>
      </c>
      <c r="AI235" s="96">
        <f t="shared" si="141"/>
        <v>10.71021464216796</v>
      </c>
      <c r="AJ235" s="96">
        <f t="shared" si="142"/>
        <v>10.42685315024181</v>
      </c>
      <c r="AK235" s="127"/>
      <c r="AL235" s="13"/>
      <c r="AM235" s="13"/>
      <c r="AN235" s="13"/>
      <c r="AO235" s="13"/>
      <c r="AP235" s="13"/>
      <c r="AQ235" s="13"/>
      <c r="AR235" s="8">
        <f t="shared" si="143"/>
        <v>10.610409031276836</v>
      </c>
      <c r="AS235" s="8">
        <f t="shared" si="144"/>
        <v>10.504789852425198</v>
      </c>
      <c r="AT235" s="8">
        <f t="shared" si="145"/>
        <v>11.012561430041476</v>
      </c>
      <c r="AU235" s="8">
        <f t="shared" si="146"/>
        <v>10.90293930247786</v>
      </c>
      <c r="AV235" s="8">
        <f t="shared" si="129"/>
        <v>10.757674904055342</v>
      </c>
      <c r="AW235" s="8"/>
      <c r="AX235" s="8">
        <f t="shared" si="147"/>
        <v>10.373572921925923</v>
      </c>
      <c r="AY235" s="8">
        <f t="shared" si="148"/>
        <v>10.592834222093636</v>
      </c>
      <c r="AZ235" s="8">
        <f t="shared" si="149"/>
        <v>10.574506010909911</v>
      </c>
      <c r="BA235" s="8">
        <v>10.377547345348715</v>
      </c>
      <c r="BB235" s="8">
        <f t="shared" si="150"/>
        <v>10.26135520632476</v>
      </c>
      <c r="BC235" s="8">
        <v>10.205323831942769</v>
      </c>
      <c r="BD235" s="8">
        <f t="shared" si="151"/>
        <v>10.297220041857154</v>
      </c>
      <c r="BE235" s="5"/>
      <c r="BF235" s="60">
        <f t="shared" si="152"/>
        <v>134.81128000000001</v>
      </c>
      <c r="BG235" s="62">
        <f t="shared" si="153"/>
        <v>115.05217499999999</v>
      </c>
      <c r="BH235" s="62">
        <f t="shared" si="154"/>
        <v>133.384309</v>
      </c>
      <c r="BI235" s="62">
        <f t="shared" si="155"/>
        <v>124.78689800000001</v>
      </c>
      <c r="BJ235" s="62">
        <f t="shared" si="156"/>
        <v>114.55217500000001</v>
      </c>
      <c r="BK235" s="62">
        <f t="shared" si="157"/>
        <v>129.72125899999998</v>
      </c>
      <c r="BL235" s="62">
        <f t="shared" si="158"/>
        <v>132.25328580000001</v>
      </c>
      <c r="BM235" s="62">
        <f t="shared" si="159"/>
        <v>114.19467499999999</v>
      </c>
      <c r="BN235" s="63">
        <f t="shared" si="160"/>
        <v>116.83467499999999</v>
      </c>
      <c r="BO235" s="50"/>
      <c r="BP235" s="104"/>
      <c r="BX235" s="53">
        <f t="shared" si="124"/>
        <v>2033</v>
      </c>
      <c r="BY235" s="97">
        <f t="shared" si="161"/>
        <v>48884</v>
      </c>
      <c r="BZ235" s="56">
        <f t="shared" si="125"/>
        <v>10.47062539087972</v>
      </c>
      <c r="CA235" s="56">
        <f t="shared" si="126"/>
        <v>10.26135520632476</v>
      </c>
      <c r="CB235" s="56">
        <v>10.374231018818103</v>
      </c>
      <c r="CC235" s="56">
        <v>10.202080642367109</v>
      </c>
      <c r="CD235" s="56">
        <v>10.374231018818103</v>
      </c>
      <c r="CE235" s="56">
        <f t="shared" si="127"/>
        <v>10.30100806840346</v>
      </c>
      <c r="CF235" s="1"/>
      <c r="CG235" s="98">
        <v>-0.75</v>
      </c>
      <c r="CH235" s="99">
        <v>-1</v>
      </c>
      <c r="CI235" s="99">
        <v>-0.5</v>
      </c>
      <c r="CJ235" s="99">
        <v>-0.5</v>
      </c>
      <c r="CK235" s="99">
        <v>2.75</v>
      </c>
      <c r="CL235" s="99">
        <v>0.5</v>
      </c>
      <c r="CM235" s="99">
        <v>-3.4326399999999921</v>
      </c>
      <c r="CN235" s="100">
        <v>-1.3985799999999955</v>
      </c>
      <c r="CO235" s="13"/>
      <c r="CP235" s="101">
        <v>1.0405410327703646</v>
      </c>
      <c r="CQ235" s="102">
        <v>1.0177146950619831</v>
      </c>
      <c r="CR235" s="102">
        <v>1.0119595439589126</v>
      </c>
      <c r="CS235" s="102">
        <v>0.98057332960988819</v>
      </c>
      <c r="CT235" s="102">
        <v>1.0393852065321807</v>
      </c>
      <c r="CU235" s="103">
        <v>1.0017831669044222</v>
      </c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</row>
    <row r="236" spans="1:143" ht="12.75" x14ac:dyDescent="0.2">
      <c r="A236" s="3">
        <f t="shared" si="123"/>
        <v>2033</v>
      </c>
      <c r="B236" s="43">
        <v>48914</v>
      </c>
      <c r="C236" s="43">
        <v>48944</v>
      </c>
      <c r="D236" s="44">
        <f t="shared" si="128"/>
        <v>48914</v>
      </c>
      <c r="E236" s="94">
        <v>142.22450000000001</v>
      </c>
      <c r="F236" s="46">
        <v>124.8767</v>
      </c>
      <c r="G236" s="94">
        <v>117.4464</v>
      </c>
      <c r="H236" s="46">
        <v>114.8134</v>
      </c>
      <c r="I236" s="94">
        <v>139.89169999999999</v>
      </c>
      <c r="J236" s="46">
        <v>119.12139999999999</v>
      </c>
      <c r="K236" s="94">
        <v>132.25149999999999</v>
      </c>
      <c r="L236" s="46">
        <v>121.35120000000001</v>
      </c>
      <c r="M236" s="94">
        <v>127.9174</v>
      </c>
      <c r="N236" s="46">
        <v>120.57210000000001</v>
      </c>
      <c r="O236" s="94">
        <f t="shared" si="130"/>
        <v>116.9464</v>
      </c>
      <c r="P236" s="46">
        <f t="shared" si="131"/>
        <v>114.3134</v>
      </c>
      <c r="Q236" s="94">
        <f t="shared" si="132"/>
        <v>116.9464</v>
      </c>
      <c r="R236" s="46">
        <f t="shared" si="133"/>
        <v>114.3134</v>
      </c>
      <c r="S236" s="94">
        <f t="shared" si="134"/>
        <v>119.9464</v>
      </c>
      <c r="T236" s="46">
        <f t="shared" si="135"/>
        <v>115.5634</v>
      </c>
      <c r="U236" s="94">
        <f t="shared" si="136"/>
        <v>137.11871000000002</v>
      </c>
      <c r="V236" s="95">
        <f t="shared" si="137"/>
        <v>121.57504</v>
      </c>
      <c r="W236" s="96">
        <v>10.535681457796196</v>
      </c>
      <c r="X236" s="96">
        <v>10.945417968260482</v>
      </c>
      <c r="Y236" s="96">
        <v>10.452363021982212</v>
      </c>
      <c r="Z236" s="96">
        <v>10.495702033289227</v>
      </c>
      <c r="AA236" s="96">
        <v>10.300823921596699</v>
      </c>
      <c r="AB236" s="96">
        <v>10.64083534773726</v>
      </c>
      <c r="AC236" s="96">
        <v>10.480208020322447</v>
      </c>
      <c r="AD236" s="96">
        <v>10.375564885813455</v>
      </c>
      <c r="AE236" s="96">
        <v>9.6643793367725408</v>
      </c>
      <c r="AF236" s="96">
        <f t="shared" si="138"/>
        <v>10.916886218813907</v>
      </c>
      <c r="AG236" s="96">
        <f t="shared" si="139"/>
        <v>10.680310377825895</v>
      </c>
      <c r="AH236" s="96">
        <f t="shared" si="140"/>
        <v>10.618939239159552</v>
      </c>
      <c r="AI236" s="96">
        <f t="shared" si="141"/>
        <v>10.795759487831493</v>
      </c>
      <c r="AJ236" s="96">
        <f t="shared" si="142"/>
        <v>10.498767791789705</v>
      </c>
      <c r="AK236" s="127"/>
      <c r="AL236" s="13"/>
      <c r="AM236" s="13"/>
      <c r="AN236" s="13"/>
      <c r="AO236" s="13"/>
      <c r="AP236" s="13"/>
      <c r="AQ236" s="13"/>
      <c r="AR236" s="8">
        <f t="shared" si="143"/>
        <v>10.683500396709469</v>
      </c>
      <c r="AS236" s="8">
        <f t="shared" si="144"/>
        <v>10.577144939336778</v>
      </c>
      <c r="AT236" s="8">
        <f t="shared" si="145"/>
        <v>11.08842294565229</v>
      </c>
      <c r="AU236" s="8">
        <f t="shared" si="146"/>
        <v>10.978036634738313</v>
      </c>
      <c r="AV236" s="8">
        <f t="shared" si="129"/>
        <v>10.831776229109213</v>
      </c>
      <c r="AW236" s="8"/>
      <c r="AX236" s="8">
        <f t="shared" si="147"/>
        <v>10.683857498259286</v>
      </c>
      <c r="AY236" s="8">
        <f t="shared" si="148"/>
        <v>10.665806920672193</v>
      </c>
      <c r="AZ236" s="8">
        <f t="shared" si="149"/>
        <v>10.646117307331856</v>
      </c>
      <c r="BA236" s="8">
        <v>10.688718577966977</v>
      </c>
      <c r="BB236" s="8">
        <f t="shared" si="150"/>
        <v>10.57700434634358</v>
      </c>
      <c r="BC236" s="8">
        <v>10.51137900316454</v>
      </c>
      <c r="BD236" s="8">
        <f t="shared" si="151"/>
        <v>10.6035461911494</v>
      </c>
      <c r="BE236" s="5"/>
      <c r="BF236" s="60">
        <f t="shared" si="152"/>
        <v>134.76494600000001</v>
      </c>
      <c r="BG236" s="62">
        <f t="shared" si="153"/>
        <v>116.31421</v>
      </c>
      <c r="BH236" s="62">
        <f t="shared" si="154"/>
        <v>130.96047099999998</v>
      </c>
      <c r="BI236" s="62">
        <f t="shared" si="155"/>
        <v>124.75892099999999</v>
      </c>
      <c r="BJ236" s="62">
        <f t="shared" si="156"/>
        <v>115.81421</v>
      </c>
      <c r="BK236" s="62">
        <f t="shared" si="157"/>
        <v>127.56437099999999</v>
      </c>
      <c r="BL236" s="62">
        <f t="shared" si="158"/>
        <v>130.43493190000001</v>
      </c>
      <c r="BM236" s="62">
        <f t="shared" si="159"/>
        <v>115.81421</v>
      </c>
      <c r="BN236" s="63">
        <f t="shared" si="160"/>
        <v>118.06170999999999</v>
      </c>
      <c r="BO236" s="50"/>
      <c r="BP236" s="104"/>
      <c r="BX236" s="53">
        <f t="shared" si="124"/>
        <v>2033</v>
      </c>
      <c r="BY236" s="97">
        <f t="shared" si="161"/>
        <v>48914</v>
      </c>
      <c r="BZ236" s="56">
        <f t="shared" si="125"/>
        <v>10.787766336024502</v>
      </c>
      <c r="CA236" s="56">
        <f t="shared" si="126"/>
        <v>10.57700434634358</v>
      </c>
      <c r="CB236" s="56">
        <v>10.685402251436365</v>
      </c>
      <c r="CC236" s="56">
        <v>10.508136372074548</v>
      </c>
      <c r="CD236" s="56">
        <v>10.685402251436365</v>
      </c>
      <c r="CE236" s="56">
        <f t="shared" si="127"/>
        <v>10.617143121507285</v>
      </c>
      <c r="CF236" s="1"/>
      <c r="CG236" s="98">
        <v>-0.5</v>
      </c>
      <c r="CH236" s="99">
        <v>-0.5</v>
      </c>
      <c r="CI236" s="99">
        <v>-0.5</v>
      </c>
      <c r="CJ236" s="99">
        <v>-0.5</v>
      </c>
      <c r="CK236" s="99">
        <v>2.5</v>
      </c>
      <c r="CL236" s="99">
        <v>0.75</v>
      </c>
      <c r="CM236" s="99">
        <v>-5.1057899999999989</v>
      </c>
      <c r="CN236" s="100">
        <v>-3.3016599999999983</v>
      </c>
      <c r="CO236" s="13"/>
      <c r="CP236" s="101">
        <v>1.0401292056680735</v>
      </c>
      <c r="CQ236" s="102">
        <v>1.0175889467851837</v>
      </c>
      <c r="CR236" s="102">
        <v>1.0117416829745598</v>
      </c>
      <c r="CS236" s="102">
        <v>0.98143257963360309</v>
      </c>
      <c r="CT236" s="102">
        <v>1.0404984795182159</v>
      </c>
      <c r="CU236" s="103">
        <v>1.0017709354080824</v>
      </c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</row>
    <row r="237" spans="1:143" ht="12.75" x14ac:dyDescent="0.2">
      <c r="A237" s="3">
        <f t="shared" si="123"/>
        <v>2034</v>
      </c>
      <c r="B237" s="43">
        <v>48945</v>
      </c>
      <c r="C237" s="43">
        <v>48975</v>
      </c>
      <c r="D237" s="44">
        <f t="shared" si="128"/>
        <v>48945</v>
      </c>
      <c r="E237" s="94">
        <v>140.05959999999999</v>
      </c>
      <c r="F237" s="46">
        <v>119.9115</v>
      </c>
      <c r="G237" s="94">
        <v>118.91679999999999</v>
      </c>
      <c r="H237" s="46">
        <v>115.3858</v>
      </c>
      <c r="I237" s="94">
        <v>135.65809999999999</v>
      </c>
      <c r="J237" s="46">
        <v>114.6294</v>
      </c>
      <c r="K237" s="94">
        <v>131.334</v>
      </c>
      <c r="L237" s="46">
        <v>120.5682</v>
      </c>
      <c r="M237" s="94">
        <v>128.23269999999999</v>
      </c>
      <c r="N237" s="46">
        <v>120.5347</v>
      </c>
      <c r="O237" s="94">
        <f t="shared" si="130"/>
        <v>118.41679999999999</v>
      </c>
      <c r="P237" s="46">
        <f t="shared" si="131"/>
        <v>114.8858</v>
      </c>
      <c r="Q237" s="94">
        <f t="shared" si="132"/>
        <v>118.41679999999999</v>
      </c>
      <c r="R237" s="46">
        <f t="shared" si="133"/>
        <v>114.8858</v>
      </c>
      <c r="S237" s="94">
        <f t="shared" si="134"/>
        <v>120.66679999999999</v>
      </c>
      <c r="T237" s="46">
        <f t="shared" si="135"/>
        <v>113.8858</v>
      </c>
      <c r="U237" s="94">
        <f t="shared" si="136"/>
        <v>133.05811</v>
      </c>
      <c r="V237" s="95">
        <f t="shared" si="137"/>
        <v>115.36522000000001</v>
      </c>
      <c r="W237" s="96">
        <v>10.37212468978017</v>
      </c>
      <c r="X237" s="96">
        <v>10.754447367807343</v>
      </c>
      <c r="Y237" s="96">
        <v>10.276751868400234</v>
      </c>
      <c r="Z237" s="96">
        <v>10.297493647659467</v>
      </c>
      <c r="AA237" s="96">
        <v>10.084055498300957</v>
      </c>
      <c r="AB237" s="96">
        <v>10.182488376090848</v>
      </c>
      <c r="AC237" s="96">
        <v>10.208093362771661</v>
      </c>
      <c r="AD237" s="96">
        <v>10.10616678812347</v>
      </c>
      <c r="AE237" s="96">
        <v>9.3911553646702792</v>
      </c>
      <c r="AF237" s="96">
        <f t="shared" si="138"/>
        <v>10.723503820553002</v>
      </c>
      <c r="AG237" s="96">
        <f t="shared" si="139"/>
        <v>10.484453093271471</v>
      </c>
      <c r="AH237" s="96">
        <f t="shared" si="140"/>
        <v>10.421597104938646</v>
      </c>
      <c r="AI237" s="96">
        <f t="shared" si="141"/>
        <v>10.534650046617454</v>
      </c>
      <c r="AJ237" s="96">
        <f t="shared" si="142"/>
        <v>10.226653082589554</v>
      </c>
      <c r="AK237" s="127"/>
      <c r="AL237" s="13"/>
      <c r="AM237" s="13"/>
      <c r="AN237" s="13"/>
      <c r="AO237" s="13"/>
      <c r="AP237" s="13"/>
      <c r="AQ237" s="13"/>
      <c r="AR237" s="8">
        <f t="shared" si="143"/>
        <v>10.406933004138288</v>
      </c>
      <c r="AS237" s="8">
        <f t="shared" si="144"/>
        <v>10.303338558922118</v>
      </c>
      <c r="AT237" s="8">
        <f t="shared" si="145"/>
        <v>10.801373696472254</v>
      </c>
      <c r="AU237" s="8">
        <f t="shared" si="146"/>
        <v>10.693853039600635</v>
      </c>
      <c r="AV237" s="8">
        <f t="shared" si="129"/>
        <v>10.551374574783324</v>
      </c>
      <c r="AW237" s="8"/>
      <c r="AX237" s="8">
        <f t="shared" si="147"/>
        <v>10.482180264203771</v>
      </c>
      <c r="AY237" s="8">
        <f t="shared" si="148"/>
        <v>10.389688546698792</v>
      </c>
      <c r="AZ237" s="8">
        <f t="shared" si="149"/>
        <v>10.187612261485839</v>
      </c>
      <c r="BA237" s="8">
        <v>10.486465097510132</v>
      </c>
      <c r="BB237" s="8">
        <f t="shared" si="150"/>
        <v>10.354882793627379</v>
      </c>
      <c r="BC237" s="8">
        <v>10.312450834032154</v>
      </c>
      <c r="BD237" s="8">
        <f t="shared" si="151"/>
        <v>10.404441835921112</v>
      </c>
      <c r="BE237" s="5"/>
      <c r="BF237" s="60">
        <f t="shared" si="152"/>
        <v>131.395917</v>
      </c>
      <c r="BG237" s="62">
        <f t="shared" si="153"/>
        <v>117.39846999999999</v>
      </c>
      <c r="BH237" s="62">
        <f t="shared" si="154"/>
        <v>126.615759</v>
      </c>
      <c r="BI237" s="62">
        <f t="shared" si="155"/>
        <v>124.92255999999999</v>
      </c>
      <c r="BJ237" s="62">
        <f t="shared" si="156"/>
        <v>116.89847</v>
      </c>
      <c r="BK237" s="62">
        <f t="shared" si="157"/>
        <v>126.70470599999999</v>
      </c>
      <c r="BL237" s="62">
        <f t="shared" si="158"/>
        <v>125.4501673</v>
      </c>
      <c r="BM237" s="62">
        <f t="shared" si="159"/>
        <v>116.89847</v>
      </c>
      <c r="BN237" s="63">
        <f t="shared" si="160"/>
        <v>117.75097</v>
      </c>
      <c r="BO237" s="50"/>
      <c r="BP237" s="104"/>
      <c r="BX237" s="53">
        <f t="shared" si="124"/>
        <v>2034</v>
      </c>
      <c r="BY237" s="97">
        <f t="shared" si="161"/>
        <v>48945</v>
      </c>
      <c r="BZ237" s="56">
        <f t="shared" si="125"/>
        <v>10.607077835580034</v>
      </c>
      <c r="CA237" s="56">
        <f t="shared" si="126"/>
        <v>10.354882793627379</v>
      </c>
      <c r="CB237" s="56">
        <v>10.483148770979522</v>
      </c>
      <c r="CC237" s="56">
        <v>10.309207839940516</v>
      </c>
      <c r="CD237" s="56">
        <v>10.483148770979522</v>
      </c>
      <c r="CE237" s="56">
        <f t="shared" si="127"/>
        <v>10.394679632903282</v>
      </c>
      <c r="CF237" s="1"/>
      <c r="CG237" s="98">
        <v>-0.5</v>
      </c>
      <c r="CH237" s="99">
        <v>-0.5</v>
      </c>
      <c r="CI237" s="99">
        <v>-0.5</v>
      </c>
      <c r="CJ237" s="99">
        <v>-0.5</v>
      </c>
      <c r="CK237" s="99">
        <v>1.75</v>
      </c>
      <c r="CL237" s="99">
        <v>-1.5</v>
      </c>
      <c r="CM237" s="99">
        <v>-7.0014899999999898</v>
      </c>
      <c r="CN237" s="100">
        <v>-4.5462799999999959</v>
      </c>
      <c r="CO237" s="13"/>
      <c r="CP237" s="101">
        <v>1.0413702778044795</v>
      </c>
      <c r="CQ237" s="102">
        <v>1.0181558204364125</v>
      </c>
      <c r="CR237" s="102">
        <v>1.0120518119773143</v>
      </c>
      <c r="CS237" s="102">
        <v>0.97927280592136889</v>
      </c>
      <c r="CT237" s="102">
        <v>1.0423981978011214</v>
      </c>
      <c r="CU237" s="103">
        <v>1.0018181377421154</v>
      </c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</row>
    <row r="238" spans="1:143" ht="12.75" x14ac:dyDescent="0.2">
      <c r="A238" s="3">
        <f t="shared" si="123"/>
        <v>2034</v>
      </c>
      <c r="B238" s="43">
        <v>48976</v>
      </c>
      <c r="C238" s="43">
        <v>49003</v>
      </c>
      <c r="D238" s="44">
        <f t="shared" si="128"/>
        <v>48976</v>
      </c>
      <c r="E238" s="94">
        <v>135.7313</v>
      </c>
      <c r="F238" s="46">
        <v>115.69199999999999</v>
      </c>
      <c r="G238" s="94">
        <v>118.7672</v>
      </c>
      <c r="H238" s="46">
        <v>114.6641</v>
      </c>
      <c r="I238" s="94">
        <v>132.1207</v>
      </c>
      <c r="J238" s="46">
        <v>110.3531</v>
      </c>
      <c r="K238" s="94">
        <v>129.93450000000001</v>
      </c>
      <c r="L238" s="46">
        <v>119.71210000000001</v>
      </c>
      <c r="M238" s="94">
        <v>125.5462</v>
      </c>
      <c r="N238" s="46">
        <v>118.7895</v>
      </c>
      <c r="O238" s="94">
        <f t="shared" si="130"/>
        <v>117.7672</v>
      </c>
      <c r="P238" s="46">
        <f t="shared" si="131"/>
        <v>113.4141</v>
      </c>
      <c r="Q238" s="94">
        <f t="shared" si="132"/>
        <v>118.7672</v>
      </c>
      <c r="R238" s="46">
        <f t="shared" si="133"/>
        <v>114.1641</v>
      </c>
      <c r="S238" s="94">
        <f t="shared" si="134"/>
        <v>121.2672</v>
      </c>
      <c r="T238" s="46">
        <f t="shared" si="135"/>
        <v>116.9141</v>
      </c>
      <c r="U238" s="94">
        <f t="shared" si="136"/>
        <v>131.82909000000001</v>
      </c>
      <c r="V238" s="95">
        <f t="shared" si="137"/>
        <v>111.11919999999999</v>
      </c>
      <c r="W238" s="96">
        <v>10.272315274969543</v>
      </c>
      <c r="X238" s="96">
        <v>10.589806978805701</v>
      </c>
      <c r="Y238" s="96">
        <v>10.023724492656818</v>
      </c>
      <c r="Z238" s="96">
        <v>10.028479369525078</v>
      </c>
      <c r="AA238" s="96">
        <v>9.8397880550460428</v>
      </c>
      <c r="AB238" s="96">
        <v>9.9919897589786295</v>
      </c>
      <c r="AC238" s="96">
        <v>10.019236051343556</v>
      </c>
      <c r="AD238" s="96">
        <v>9.9191964500872611</v>
      </c>
      <c r="AE238" s="96">
        <v>9.3232144655491922</v>
      </c>
      <c r="AF238" s="96">
        <f t="shared" si="138"/>
        <v>10.453498822138508</v>
      </c>
      <c r="AG238" s="96">
        <f t="shared" si="139"/>
        <v>10.21494350783321</v>
      </c>
      <c r="AH238" s="96">
        <f t="shared" si="140"/>
        <v>10.152458843038515</v>
      </c>
      <c r="AI238" s="96">
        <f t="shared" si="141"/>
        <v>10.345946965341055</v>
      </c>
      <c r="AJ238" s="96">
        <f t="shared" si="142"/>
        <v>10.037795920534066</v>
      </c>
      <c r="AK238" s="127"/>
      <c r="AL238" s="13"/>
      <c r="AM238" s="13"/>
      <c r="AN238" s="13"/>
      <c r="AO238" s="13"/>
      <c r="AP238" s="13"/>
      <c r="AQ238" s="13"/>
      <c r="AR238" s="8">
        <f t="shared" si="143"/>
        <v>10.214985335240936</v>
      </c>
      <c r="AS238" s="8">
        <f t="shared" si="144"/>
        <v>10.113308740814373</v>
      </c>
      <c r="AT238" s="8">
        <f t="shared" si="145"/>
        <v>10.602151243938691</v>
      </c>
      <c r="AU238" s="8">
        <f t="shared" si="146"/>
        <v>10.496621124071735</v>
      </c>
      <c r="AV238" s="8">
        <f t="shared" si="129"/>
        <v>10.356766611016434</v>
      </c>
      <c r="AW238" s="8"/>
      <c r="AX238" s="8">
        <f t="shared" si="147"/>
        <v>10.208457962479729</v>
      </c>
      <c r="AY238" s="8">
        <f t="shared" si="148"/>
        <v>10.198052512778849</v>
      </c>
      <c r="AZ238" s="8">
        <f t="shared" si="149"/>
        <v>9.9970479454200127</v>
      </c>
      <c r="BA238" s="8">
        <v>10.21196078329203</v>
      </c>
      <c r="BB238" s="8">
        <f t="shared" si="150"/>
        <v>10.104583128441485</v>
      </c>
      <c r="BC238" s="8">
        <v>10.042459729191808</v>
      </c>
      <c r="BD238" s="8">
        <f t="shared" si="151"/>
        <v>10.134211521371249</v>
      </c>
      <c r="BE238" s="5"/>
      <c r="BF238" s="60">
        <f t="shared" si="152"/>
        <v>127.11440099999999</v>
      </c>
      <c r="BG238" s="62">
        <f t="shared" si="153"/>
        <v>117.00286700000001</v>
      </c>
      <c r="BH238" s="62">
        <f t="shared" si="154"/>
        <v>122.76063199999999</v>
      </c>
      <c r="BI238" s="62">
        <f t="shared" si="155"/>
        <v>122.64081899999999</v>
      </c>
      <c r="BJ238" s="62">
        <f t="shared" si="156"/>
        <v>116.78786700000001</v>
      </c>
      <c r="BK238" s="62">
        <f t="shared" si="157"/>
        <v>125.53886800000001</v>
      </c>
      <c r="BL238" s="62">
        <f t="shared" si="158"/>
        <v>122.9238373</v>
      </c>
      <c r="BM238" s="62">
        <f t="shared" si="159"/>
        <v>115.89536699999999</v>
      </c>
      <c r="BN238" s="63">
        <f t="shared" si="160"/>
        <v>119.39536699999999</v>
      </c>
      <c r="BO238" s="50"/>
      <c r="BP238" s="104"/>
      <c r="BX238" s="53">
        <f t="shared" si="124"/>
        <v>2034</v>
      </c>
      <c r="BY238" s="97">
        <f t="shared" si="161"/>
        <v>48976</v>
      </c>
      <c r="BZ238" s="56">
        <f t="shared" si="125"/>
        <v>10.346734821130589</v>
      </c>
      <c r="CA238" s="56">
        <f t="shared" si="126"/>
        <v>10.104583128441485</v>
      </c>
      <c r="CB238" s="56">
        <v>10.208644456761418</v>
      </c>
      <c r="CC238" s="56">
        <v>10.039216242423763</v>
      </c>
      <c r="CD238" s="56">
        <v>10.208644456761418</v>
      </c>
      <c r="CE238" s="56">
        <f t="shared" si="127"/>
        <v>10.143994654193394</v>
      </c>
      <c r="CF238" s="1"/>
      <c r="CG238" s="98">
        <v>-1</v>
      </c>
      <c r="CH238" s="99">
        <v>-1.25</v>
      </c>
      <c r="CI238" s="99">
        <v>0</v>
      </c>
      <c r="CJ238" s="99">
        <v>-0.5</v>
      </c>
      <c r="CK238" s="99">
        <v>2.5</v>
      </c>
      <c r="CL238" s="99">
        <v>2.25</v>
      </c>
      <c r="CM238" s="99">
        <v>-3.9022099999999966</v>
      </c>
      <c r="CN238" s="100">
        <v>-4.5728000000000009</v>
      </c>
      <c r="CO238" s="13"/>
      <c r="CP238" s="101">
        <v>1.0423812461443551</v>
      </c>
      <c r="CQ238" s="102">
        <v>1.01859346082665</v>
      </c>
      <c r="CR238" s="102">
        <v>1.012362739049969</v>
      </c>
      <c r="CS238" s="102">
        <v>0.98118445404071553</v>
      </c>
      <c r="CT238" s="102">
        <v>1.0430226901343445</v>
      </c>
      <c r="CU238" s="103">
        <v>1.001852423587527</v>
      </c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</row>
    <row r="239" spans="1:143" ht="12.75" x14ac:dyDescent="0.2">
      <c r="A239" s="3">
        <f t="shared" si="123"/>
        <v>2034</v>
      </c>
      <c r="B239" s="43">
        <v>49004</v>
      </c>
      <c r="C239" s="43">
        <v>49034</v>
      </c>
      <c r="D239" s="44">
        <f t="shared" si="128"/>
        <v>49004</v>
      </c>
      <c r="E239" s="94">
        <v>111.7069</v>
      </c>
      <c r="F239" s="46">
        <v>106.96469999999999</v>
      </c>
      <c r="G239" s="94">
        <v>110.3908</v>
      </c>
      <c r="H239" s="46">
        <v>108.0962</v>
      </c>
      <c r="I239" s="94">
        <v>104.9832</v>
      </c>
      <c r="J239" s="46">
        <v>100.2818</v>
      </c>
      <c r="K239" s="94">
        <v>116.5248</v>
      </c>
      <c r="L239" s="46">
        <v>110.91500000000001</v>
      </c>
      <c r="M239" s="94">
        <v>114.8775</v>
      </c>
      <c r="N239" s="46">
        <v>110.5899</v>
      </c>
      <c r="O239" s="94">
        <f t="shared" si="130"/>
        <v>109.3908</v>
      </c>
      <c r="P239" s="46">
        <f t="shared" si="131"/>
        <v>106.5962</v>
      </c>
      <c r="Q239" s="94">
        <f t="shared" si="132"/>
        <v>110.3908</v>
      </c>
      <c r="R239" s="46">
        <f t="shared" si="133"/>
        <v>107.5962</v>
      </c>
      <c r="S239" s="94">
        <f t="shared" si="134"/>
        <v>112.6408</v>
      </c>
      <c r="T239" s="46">
        <f t="shared" si="135"/>
        <v>110.0962</v>
      </c>
      <c r="U239" s="94">
        <f t="shared" si="136"/>
        <v>108.20488</v>
      </c>
      <c r="V239" s="95">
        <f t="shared" si="137"/>
        <v>104.22805</v>
      </c>
      <c r="W239" s="96">
        <v>9.5264960559246781</v>
      </c>
      <c r="X239" s="96">
        <v>9.7113569145540097</v>
      </c>
      <c r="Y239" s="96">
        <v>9.3328236276860945</v>
      </c>
      <c r="Z239" s="96">
        <v>9.4048727097937981</v>
      </c>
      <c r="AA239" s="96">
        <v>9.2099947395540234</v>
      </c>
      <c r="AB239" s="96">
        <v>9.8371871963370747</v>
      </c>
      <c r="AC239" s="96">
        <v>9.8598981242960839</v>
      </c>
      <c r="AD239" s="96">
        <v>9.7614481752097451</v>
      </c>
      <c r="AE239" s="96">
        <v>9.0914722017235263</v>
      </c>
      <c r="AF239" s="96">
        <f t="shared" si="138"/>
        <v>9.8269227139130813</v>
      </c>
      <c r="AG239" s="96">
        <f t="shared" si="139"/>
        <v>9.5898521164658383</v>
      </c>
      <c r="AH239" s="96">
        <f t="shared" si="140"/>
        <v>9.5282335582566891</v>
      </c>
      <c r="AI239" s="96">
        <f t="shared" si="141"/>
        <v>10.183002375039127</v>
      </c>
      <c r="AJ239" s="96">
        <f t="shared" si="142"/>
        <v>9.8784580489844807</v>
      </c>
      <c r="AK239" s="127"/>
      <c r="AL239" s="13"/>
      <c r="AM239" s="13"/>
      <c r="AN239" s="13"/>
      <c r="AO239" s="13"/>
      <c r="AP239" s="13"/>
      <c r="AQ239" s="13"/>
      <c r="AR239" s="8">
        <f t="shared" si="143"/>
        <v>10.053040089740913</v>
      </c>
      <c r="AS239" s="8">
        <f t="shared" si="144"/>
        <v>9.9529791596806039</v>
      </c>
      <c r="AT239" s="8">
        <f t="shared" si="145"/>
        <v>10.434068301488798</v>
      </c>
      <c r="AU239" s="8">
        <f t="shared" si="146"/>
        <v>10.330215079389685</v>
      </c>
      <c r="AV239" s="8">
        <f t="shared" si="129"/>
        <v>10.192575657574999</v>
      </c>
      <c r="AW239" s="8"/>
      <c r="AX239" s="8">
        <f t="shared" si="147"/>
        <v>9.5739375516827412</v>
      </c>
      <c r="AY239" s="8">
        <f t="shared" si="148"/>
        <v>10.036370192081261</v>
      </c>
      <c r="AZ239" s="8">
        <f t="shared" si="149"/>
        <v>9.8421919946408671</v>
      </c>
      <c r="BA239" s="8">
        <v>9.5756274498719005</v>
      </c>
      <c r="BB239" s="8">
        <f t="shared" si="150"/>
        <v>9.4592369705441381</v>
      </c>
      <c r="BC239" s="8">
        <v>9.4165885467070929</v>
      </c>
      <c r="BD239" s="8">
        <f t="shared" si="151"/>
        <v>9.5077859465532875</v>
      </c>
      <c r="BE239" s="5"/>
      <c r="BF239" s="60">
        <f t="shared" si="152"/>
        <v>109.667754</v>
      </c>
      <c r="BG239" s="62">
        <f t="shared" si="153"/>
        <v>109.40412199999999</v>
      </c>
      <c r="BH239" s="62">
        <f t="shared" si="154"/>
        <v>102.961598</v>
      </c>
      <c r="BI239" s="62">
        <f t="shared" si="155"/>
        <v>113.03383199999999</v>
      </c>
      <c r="BJ239" s="62">
        <f t="shared" si="156"/>
        <v>109.189122</v>
      </c>
      <c r="BK239" s="62">
        <f t="shared" si="157"/>
        <v>114.11258599999999</v>
      </c>
      <c r="BL239" s="62">
        <f t="shared" si="158"/>
        <v>106.4948431</v>
      </c>
      <c r="BM239" s="62">
        <f t="shared" si="159"/>
        <v>108.189122</v>
      </c>
      <c r="BN239" s="63">
        <f t="shared" si="160"/>
        <v>111.54662199999999</v>
      </c>
      <c r="BO239" s="50"/>
      <c r="BP239" s="104"/>
      <c r="BX239" s="53">
        <f t="shared" si="124"/>
        <v>2034</v>
      </c>
      <c r="BY239" s="97">
        <f t="shared" si="161"/>
        <v>49004</v>
      </c>
      <c r="BZ239" s="56">
        <f t="shared" si="125"/>
        <v>9.6358583266653941</v>
      </c>
      <c r="CA239" s="56">
        <f t="shared" si="126"/>
        <v>9.4592369705441381</v>
      </c>
      <c r="CB239" s="56">
        <v>9.5723111233412883</v>
      </c>
      <c r="CC239" s="56">
        <v>9.4133439178571052</v>
      </c>
      <c r="CD239" s="56">
        <v>9.5723111233412883</v>
      </c>
      <c r="CE239" s="56">
        <f t="shared" si="127"/>
        <v>9.4976550446983001</v>
      </c>
      <c r="CF239" s="1"/>
      <c r="CG239" s="98">
        <v>-1</v>
      </c>
      <c r="CH239" s="99">
        <v>-1.5</v>
      </c>
      <c r="CI239" s="99">
        <v>0</v>
      </c>
      <c r="CJ239" s="99">
        <v>-0.5</v>
      </c>
      <c r="CK239" s="99">
        <v>2.25</v>
      </c>
      <c r="CL239" s="99">
        <v>2</v>
      </c>
      <c r="CM239" s="99">
        <v>-3.5020200000000017</v>
      </c>
      <c r="CN239" s="100">
        <v>-2.7366499999999974</v>
      </c>
      <c r="CO239" s="13"/>
      <c r="CP239" s="101">
        <v>1.0448756742533878</v>
      </c>
      <c r="CQ239" s="102">
        <v>1.0196684646757006</v>
      </c>
      <c r="CR239" s="102">
        <v>1.0131166951716879</v>
      </c>
      <c r="CS239" s="102">
        <v>0.97927904223128537</v>
      </c>
      <c r="CT239" s="102">
        <v>1.0431856208487553</v>
      </c>
      <c r="CU239" s="103">
        <v>1.0018823647520925</v>
      </c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</row>
    <row r="240" spans="1:143" ht="12.75" x14ac:dyDescent="0.2">
      <c r="A240" s="3">
        <f t="shared" si="123"/>
        <v>2034</v>
      </c>
      <c r="B240" s="43">
        <v>49035</v>
      </c>
      <c r="C240" s="43">
        <v>49064</v>
      </c>
      <c r="D240" s="44">
        <f t="shared" si="128"/>
        <v>49035</v>
      </c>
      <c r="E240" s="94">
        <v>106.5039</v>
      </c>
      <c r="F240" s="46">
        <v>102.7443</v>
      </c>
      <c r="G240" s="94">
        <v>109.79770000000001</v>
      </c>
      <c r="H240" s="46">
        <v>107.6127</v>
      </c>
      <c r="I240" s="94">
        <v>99.858230000000006</v>
      </c>
      <c r="J240" s="46">
        <v>96.240229999999997</v>
      </c>
      <c r="K240" s="94">
        <v>118.3111</v>
      </c>
      <c r="L240" s="46">
        <v>112.5608</v>
      </c>
      <c r="M240" s="94">
        <v>114.639</v>
      </c>
      <c r="N240" s="46">
        <v>110.962</v>
      </c>
      <c r="O240" s="94">
        <f t="shared" si="130"/>
        <v>108.54770000000001</v>
      </c>
      <c r="P240" s="46">
        <f t="shared" si="131"/>
        <v>106.6127</v>
      </c>
      <c r="Q240" s="94">
        <f t="shared" si="132"/>
        <v>106.79770000000001</v>
      </c>
      <c r="R240" s="46">
        <f t="shared" si="133"/>
        <v>106.8627</v>
      </c>
      <c r="S240" s="94">
        <f t="shared" si="134"/>
        <v>112.04770000000001</v>
      </c>
      <c r="T240" s="46">
        <f t="shared" si="135"/>
        <v>105.6127</v>
      </c>
      <c r="U240" s="94">
        <f t="shared" si="136"/>
        <v>105.79123999999999</v>
      </c>
      <c r="V240" s="95">
        <f t="shared" si="137"/>
        <v>106.52975000000001</v>
      </c>
      <c r="W240" s="96">
        <v>9.4375682416523254</v>
      </c>
      <c r="X240" s="96">
        <v>9.6900909906201758</v>
      </c>
      <c r="Y240" s="96">
        <v>9.1887330674322953</v>
      </c>
      <c r="Z240" s="96">
        <v>9.2111709408614573</v>
      </c>
      <c r="AA240" s="96">
        <v>8.7719191967308614</v>
      </c>
      <c r="AB240" s="96">
        <v>9.7138654799740465</v>
      </c>
      <c r="AC240" s="96">
        <v>9.6039800239039224</v>
      </c>
      <c r="AD240" s="96">
        <v>9.1538785800453368</v>
      </c>
      <c r="AE240" s="96">
        <v>8.8063735868187205</v>
      </c>
      <c r="AF240" s="96">
        <f t="shared" si="138"/>
        <v>9.6186233333747122</v>
      </c>
      <c r="AG240" s="96">
        <f t="shared" si="139"/>
        <v>9.3888513646844256</v>
      </c>
      <c r="AH240" s="96">
        <f t="shared" si="140"/>
        <v>9.3320579701616246</v>
      </c>
      <c r="AI240" s="96">
        <f t="shared" si="141"/>
        <v>9.5223549511592029</v>
      </c>
      <c r="AJ240" s="96">
        <f t="shared" si="142"/>
        <v>9.6225398739868364</v>
      </c>
      <c r="AK240" s="127"/>
      <c r="AL240" s="13"/>
      <c r="AM240" s="13"/>
      <c r="AN240" s="13"/>
      <c r="AO240" s="13"/>
      <c r="AP240" s="13"/>
      <c r="AQ240" s="13"/>
      <c r="AR240" s="8">
        <f t="shared" si="143"/>
        <v>9.792934285907025</v>
      </c>
      <c r="AS240" s="8">
        <f t="shared" si="144"/>
        <v>9.3354676288701466</v>
      </c>
      <c r="AT240" s="8">
        <f t="shared" si="145"/>
        <v>10.164104532427805</v>
      </c>
      <c r="AU240" s="8">
        <f t="shared" si="146"/>
        <v>9.6892999677734934</v>
      </c>
      <c r="AV240" s="8">
        <f t="shared" si="129"/>
        <v>9.7454516037446179</v>
      </c>
      <c r="AW240" s="8"/>
      <c r="AX240" s="8">
        <f t="shared" si="147"/>
        <v>9.376845804702338</v>
      </c>
      <c r="AY240" s="8">
        <f t="shared" si="148"/>
        <v>9.7766866807751605</v>
      </c>
      <c r="AZ240" s="8">
        <f t="shared" si="149"/>
        <v>9.7188277472198976</v>
      </c>
      <c r="BA240" s="8">
        <v>9.3779724119666721</v>
      </c>
      <c r="BB240" s="8">
        <f t="shared" si="150"/>
        <v>9.0103430850813222</v>
      </c>
      <c r="BC240" s="8">
        <v>9.222183215726055</v>
      </c>
      <c r="BD240" s="8">
        <f t="shared" si="151"/>
        <v>9.3132085794690678</v>
      </c>
      <c r="BE240" s="5"/>
      <c r="BF240" s="60">
        <f t="shared" si="152"/>
        <v>104.887272</v>
      </c>
      <c r="BG240" s="62">
        <f t="shared" si="153"/>
        <v>108.85814999999999</v>
      </c>
      <c r="BH240" s="62">
        <f t="shared" si="154"/>
        <v>98.302490000000006</v>
      </c>
      <c r="BI240" s="62">
        <f t="shared" si="155"/>
        <v>113.05788999999999</v>
      </c>
      <c r="BJ240" s="62">
        <f t="shared" si="156"/>
        <v>106.82565</v>
      </c>
      <c r="BK240" s="62">
        <f t="shared" si="157"/>
        <v>115.838471</v>
      </c>
      <c r="BL240" s="62">
        <f t="shared" si="158"/>
        <v>106.10879929999999</v>
      </c>
      <c r="BM240" s="62">
        <f t="shared" si="159"/>
        <v>107.71565</v>
      </c>
      <c r="BN240" s="63">
        <f t="shared" si="160"/>
        <v>109.28064999999999</v>
      </c>
      <c r="BO240" s="50"/>
      <c r="BP240" s="104"/>
      <c r="BX240" s="53">
        <f t="shared" si="124"/>
        <v>2034</v>
      </c>
      <c r="BY240" s="97">
        <f t="shared" si="161"/>
        <v>49035</v>
      </c>
      <c r="BZ240" s="56">
        <f t="shared" si="125"/>
        <v>9.4876017567983304</v>
      </c>
      <c r="CA240" s="56">
        <f t="shared" si="126"/>
        <v>9.0103430850813222</v>
      </c>
      <c r="CB240" s="56">
        <v>9.3746560854360617</v>
      </c>
      <c r="CC240" s="56">
        <v>9.2189382321276412</v>
      </c>
      <c r="CD240" s="56">
        <v>9.3746560854360617</v>
      </c>
      <c r="CE240" s="56">
        <f t="shared" si="127"/>
        <v>9.048070128007863</v>
      </c>
      <c r="CF240" s="1"/>
      <c r="CG240" s="98">
        <v>-1.25</v>
      </c>
      <c r="CH240" s="99">
        <v>-1</v>
      </c>
      <c r="CI240" s="99">
        <v>-3</v>
      </c>
      <c r="CJ240" s="99">
        <v>-0.75</v>
      </c>
      <c r="CK240" s="99">
        <v>2.25</v>
      </c>
      <c r="CL240" s="99">
        <v>-2</v>
      </c>
      <c r="CM240" s="99">
        <v>-0.71266000000000673</v>
      </c>
      <c r="CN240" s="100">
        <v>3.7854500000000044</v>
      </c>
      <c r="CO240" s="13"/>
      <c r="CP240" s="101">
        <v>1.044234592445328</v>
      </c>
      <c r="CQ240" s="102">
        <v>1.0192896674009995</v>
      </c>
      <c r="CR240" s="102">
        <v>1.0131239589490086</v>
      </c>
      <c r="CS240" s="102">
        <v>0.9523131481381979</v>
      </c>
      <c r="CT240" s="102">
        <v>1.0402535786215379</v>
      </c>
      <c r="CU240" s="103">
        <v>1.0019325165230164</v>
      </c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</row>
    <row r="241" spans="1:143" ht="12.75" x14ac:dyDescent="0.2">
      <c r="A241" s="3">
        <f t="shared" si="123"/>
        <v>2034</v>
      </c>
      <c r="B241" s="43">
        <v>49065</v>
      </c>
      <c r="C241" s="43">
        <v>49095</v>
      </c>
      <c r="D241" s="44">
        <f t="shared" si="128"/>
        <v>49065</v>
      </c>
      <c r="E241" s="94">
        <v>102.6973</v>
      </c>
      <c r="F241" s="46">
        <v>96.184060000000002</v>
      </c>
      <c r="G241" s="94">
        <v>110.4774</v>
      </c>
      <c r="H241" s="46">
        <v>107.7718</v>
      </c>
      <c r="I241" s="94">
        <v>96.191310000000001</v>
      </c>
      <c r="J241" s="46">
        <v>89.964669999999998</v>
      </c>
      <c r="K241" s="94">
        <v>112.1728</v>
      </c>
      <c r="L241" s="46">
        <v>108.4074</v>
      </c>
      <c r="M241" s="94">
        <v>114.7274</v>
      </c>
      <c r="N241" s="46">
        <v>110.1795</v>
      </c>
      <c r="O241" s="94">
        <f t="shared" si="130"/>
        <v>109.4774</v>
      </c>
      <c r="P241" s="46">
        <f t="shared" si="131"/>
        <v>106.2718</v>
      </c>
      <c r="Q241" s="94">
        <f t="shared" si="132"/>
        <v>109.4774</v>
      </c>
      <c r="R241" s="46">
        <f t="shared" si="133"/>
        <v>106.7718</v>
      </c>
      <c r="S241" s="94">
        <f t="shared" si="134"/>
        <v>113.2274</v>
      </c>
      <c r="T241" s="46">
        <f t="shared" si="135"/>
        <v>105.7718</v>
      </c>
      <c r="U241" s="94">
        <f t="shared" si="136"/>
        <v>101.81264999999999</v>
      </c>
      <c r="V241" s="95">
        <f t="shared" si="137"/>
        <v>97.532960000000003</v>
      </c>
      <c r="W241" s="96">
        <v>9.5194212938025657</v>
      </c>
      <c r="X241" s="96">
        <v>9.9803067699216879</v>
      </c>
      <c r="Y241" s="96">
        <v>9.2668101947602413</v>
      </c>
      <c r="Z241" s="96">
        <v>9.2477159166921989</v>
      </c>
      <c r="AA241" s="96">
        <v>8.808467970421697</v>
      </c>
      <c r="AB241" s="96">
        <v>9.6784797934607578</v>
      </c>
      <c r="AC241" s="96">
        <v>9.3068484080092908</v>
      </c>
      <c r="AD241" s="96">
        <v>9.1972234337179621</v>
      </c>
      <c r="AE241" s="96">
        <v>8.8688088956534905</v>
      </c>
      <c r="AF241" s="96">
        <f t="shared" si="138"/>
        <v>9.6560309089999912</v>
      </c>
      <c r="AG241" s="96">
        <f t="shared" si="139"/>
        <v>9.4257659997015661</v>
      </c>
      <c r="AH241" s="96">
        <f t="shared" si="140"/>
        <v>9.368601900778474</v>
      </c>
      <c r="AI241" s="96">
        <f t="shared" si="141"/>
        <v>9.5674286281656311</v>
      </c>
      <c r="AJ241" s="96">
        <f t="shared" si="142"/>
        <v>9.3254081578191954</v>
      </c>
      <c r="AK241" s="127"/>
      <c r="AL241" s="13"/>
      <c r="AM241" s="13"/>
      <c r="AN241" s="13"/>
      <c r="AO241" s="13"/>
      <c r="AP241" s="13"/>
      <c r="AQ241" s="13"/>
      <c r="AR241" s="8">
        <f t="shared" si="143"/>
        <v>9.4909405712057033</v>
      </c>
      <c r="AS241" s="8">
        <f t="shared" si="144"/>
        <v>9.3795217539566647</v>
      </c>
      <c r="AT241" s="8">
        <f t="shared" si="145"/>
        <v>9.8506653078822222</v>
      </c>
      <c r="AU241" s="8">
        <f t="shared" si="146"/>
        <v>9.7350237366234822</v>
      </c>
      <c r="AV241" s="8">
        <f t="shared" si="129"/>
        <v>9.6140378424170176</v>
      </c>
      <c r="AW241" s="8"/>
      <c r="AX241" s="8">
        <f t="shared" si="147"/>
        <v>9.4140303547946669</v>
      </c>
      <c r="AY241" s="8">
        <f t="shared" si="148"/>
        <v>9.4751832653569661</v>
      </c>
      <c r="AZ241" s="8">
        <f t="shared" si="149"/>
        <v>9.6834298569299531</v>
      </c>
      <c r="BA241" s="8">
        <v>9.4152634219612548</v>
      </c>
      <c r="BB241" s="8">
        <f t="shared" si="150"/>
        <v>9.0477944363374299</v>
      </c>
      <c r="BC241" s="8">
        <v>9.258861112821144</v>
      </c>
      <c r="BD241" s="8">
        <f t="shared" si="151"/>
        <v>9.349918751072023</v>
      </c>
      <c r="BE241" s="5"/>
      <c r="BF241" s="60">
        <f t="shared" si="152"/>
        <v>99.896606800000001</v>
      </c>
      <c r="BG241" s="62">
        <f t="shared" si="153"/>
        <v>109.31399199999998</v>
      </c>
      <c r="BH241" s="62">
        <f t="shared" si="154"/>
        <v>93.51385479999999</v>
      </c>
      <c r="BI241" s="62">
        <f t="shared" si="155"/>
        <v>112.77180300000001</v>
      </c>
      <c r="BJ241" s="62">
        <f t="shared" si="156"/>
        <v>108.31399199999998</v>
      </c>
      <c r="BK241" s="62">
        <f t="shared" si="157"/>
        <v>110.55367799999999</v>
      </c>
      <c r="BL241" s="62">
        <f t="shared" si="158"/>
        <v>99.97238329999999</v>
      </c>
      <c r="BM241" s="62">
        <f t="shared" si="159"/>
        <v>108.098992</v>
      </c>
      <c r="BN241" s="63">
        <f t="shared" si="160"/>
        <v>110.02149199999999</v>
      </c>
      <c r="BO241" s="50"/>
      <c r="BP241" s="104"/>
      <c r="BX241" s="53">
        <f t="shared" si="124"/>
        <v>2034</v>
      </c>
      <c r="BY241" s="97">
        <f t="shared" si="161"/>
        <v>49065</v>
      </c>
      <c r="BZ241" s="56">
        <f t="shared" si="125"/>
        <v>9.5679362843504911</v>
      </c>
      <c r="CA241" s="56">
        <f t="shared" si="126"/>
        <v>9.0477944363374299</v>
      </c>
      <c r="CB241" s="56">
        <v>9.4119470954306426</v>
      </c>
      <c r="CC241" s="56">
        <v>9.2556161961521006</v>
      </c>
      <c r="CD241" s="56">
        <v>9.4119470954306426</v>
      </c>
      <c r="CE241" s="56">
        <f t="shared" si="127"/>
        <v>9.0855791322061759</v>
      </c>
      <c r="CF241" s="1"/>
      <c r="CG241" s="98">
        <v>-1</v>
      </c>
      <c r="CH241" s="99">
        <v>-1.5</v>
      </c>
      <c r="CI241" s="99">
        <v>-1</v>
      </c>
      <c r="CJ241" s="99">
        <v>-1</v>
      </c>
      <c r="CK241" s="99">
        <v>2.75</v>
      </c>
      <c r="CL241" s="99">
        <v>-2</v>
      </c>
      <c r="CM241" s="99">
        <v>-0.8846500000000006</v>
      </c>
      <c r="CN241" s="100">
        <v>1.3488999999999933</v>
      </c>
      <c r="CO241" s="13"/>
      <c r="CP241" s="101">
        <v>1.0441530639550443</v>
      </c>
      <c r="CQ241" s="102">
        <v>1.0192534118276693</v>
      </c>
      <c r="CR241" s="102">
        <v>1.0130719828739629</v>
      </c>
      <c r="CS241" s="102">
        <v>0.95250200695745246</v>
      </c>
      <c r="CT241" s="102">
        <v>1.0402518430823871</v>
      </c>
      <c r="CU241" s="103">
        <v>1.0019942035151161</v>
      </c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</row>
    <row r="242" spans="1:143" ht="12.75" x14ac:dyDescent="0.2">
      <c r="A242" s="3">
        <f t="shared" si="123"/>
        <v>2034</v>
      </c>
      <c r="B242" s="43">
        <v>49096</v>
      </c>
      <c r="C242" s="43">
        <v>49125</v>
      </c>
      <c r="D242" s="44">
        <f t="shared" si="128"/>
        <v>49096</v>
      </c>
      <c r="E242" s="94">
        <v>116.43340000000001</v>
      </c>
      <c r="F242" s="46">
        <v>99.828599999999994</v>
      </c>
      <c r="G242" s="94">
        <v>123.9654</v>
      </c>
      <c r="H242" s="46">
        <v>109.6705</v>
      </c>
      <c r="I242" s="94">
        <v>109.3231</v>
      </c>
      <c r="J242" s="46">
        <v>93.448840000000004</v>
      </c>
      <c r="K242" s="94">
        <v>128.5016</v>
      </c>
      <c r="L242" s="46">
        <v>111.1031</v>
      </c>
      <c r="M242" s="94">
        <v>127.8767</v>
      </c>
      <c r="N242" s="46">
        <v>111.0184</v>
      </c>
      <c r="O242" s="94">
        <f t="shared" si="130"/>
        <v>123.7154</v>
      </c>
      <c r="P242" s="46">
        <f t="shared" si="131"/>
        <v>108.9205</v>
      </c>
      <c r="Q242" s="94">
        <f t="shared" si="132"/>
        <v>123.9654</v>
      </c>
      <c r="R242" s="46">
        <f t="shared" si="133"/>
        <v>108.9205</v>
      </c>
      <c r="S242" s="94">
        <f t="shared" si="134"/>
        <v>126.9654</v>
      </c>
      <c r="T242" s="46">
        <f t="shared" si="135"/>
        <v>107.6705</v>
      </c>
      <c r="U242" s="94">
        <f t="shared" si="136"/>
        <v>118.26716</v>
      </c>
      <c r="V242" s="95">
        <f t="shared" si="137"/>
        <v>104.24176</v>
      </c>
      <c r="W242" s="96">
        <v>9.7221642791479788</v>
      </c>
      <c r="X242" s="96">
        <v>10.021503918754151</v>
      </c>
      <c r="Y242" s="96">
        <v>9.3346794415336944</v>
      </c>
      <c r="Z242" s="96">
        <v>9.2978102047108422</v>
      </c>
      <c r="AA242" s="96">
        <v>8.8585630661557353</v>
      </c>
      <c r="AB242" s="96">
        <v>9.7504804853546307</v>
      </c>
      <c r="AC242" s="96">
        <v>9.3719161135385995</v>
      </c>
      <c r="AD242" s="96">
        <v>9.1701808192695342</v>
      </c>
      <c r="AE242" s="96">
        <v>8.9336140020462906</v>
      </c>
      <c r="AF242" s="96">
        <f t="shared" si="138"/>
        <v>9.7074854936561827</v>
      </c>
      <c r="AG242" s="96">
        <f t="shared" si="139"/>
        <v>9.4766023498410199</v>
      </c>
      <c r="AH242" s="96">
        <f t="shared" si="140"/>
        <v>9.4189434296813914</v>
      </c>
      <c r="AI242" s="96">
        <f t="shared" si="141"/>
        <v>9.5427391349067445</v>
      </c>
      <c r="AJ242" s="96">
        <f t="shared" si="142"/>
        <v>9.3904758333451959</v>
      </c>
      <c r="AK242" s="127"/>
      <c r="AL242" s="13"/>
      <c r="AM242" s="13"/>
      <c r="AN242" s="13"/>
      <c r="AO242" s="13"/>
      <c r="AP242" s="13"/>
      <c r="AQ242" s="13"/>
      <c r="AR242" s="8">
        <f t="shared" si="143"/>
        <v>9.5570730089832292</v>
      </c>
      <c r="AS242" s="8">
        <f t="shared" si="144"/>
        <v>9.3520366289963768</v>
      </c>
      <c r="AT242" s="8">
        <f t="shared" si="145"/>
        <v>9.9193041536767375</v>
      </c>
      <c r="AU242" s="8">
        <f t="shared" si="146"/>
        <v>9.7064969301546409</v>
      </c>
      <c r="AV242" s="8">
        <f t="shared" si="129"/>
        <v>9.6337276804527452</v>
      </c>
      <c r="AW242" s="8"/>
      <c r="AX242" s="8">
        <f t="shared" si="147"/>
        <v>9.4650013438246248</v>
      </c>
      <c r="AY242" s="8">
        <f t="shared" si="148"/>
        <v>9.5412083343872141</v>
      </c>
      <c r="AZ242" s="8">
        <f t="shared" si="149"/>
        <v>9.7554553803432782</v>
      </c>
      <c r="BA242" s="8">
        <v>9.4663800888222127</v>
      </c>
      <c r="BB242" s="8">
        <f t="shared" si="150"/>
        <v>9.0991266381347859</v>
      </c>
      <c r="BC242" s="8">
        <v>9.3091373549299679</v>
      </c>
      <c r="BD242" s="8">
        <f t="shared" si="151"/>
        <v>9.4002394823815596</v>
      </c>
      <c r="BE242" s="5"/>
      <c r="BF242" s="60">
        <f t="shared" si="152"/>
        <v>109.29333599999998</v>
      </c>
      <c r="BG242" s="62">
        <f t="shared" si="153"/>
        <v>117.81859299999999</v>
      </c>
      <c r="BH242" s="62">
        <f t="shared" si="154"/>
        <v>102.49716819999999</v>
      </c>
      <c r="BI242" s="62">
        <f t="shared" si="155"/>
        <v>120.62763100000001</v>
      </c>
      <c r="BJ242" s="62">
        <f t="shared" si="156"/>
        <v>117.496093</v>
      </c>
      <c r="BK242" s="62">
        <f t="shared" si="157"/>
        <v>121.02024499999999</v>
      </c>
      <c r="BL242" s="62">
        <f t="shared" si="158"/>
        <v>112.23623799999999</v>
      </c>
      <c r="BM242" s="62">
        <f t="shared" si="159"/>
        <v>117.35359299999999</v>
      </c>
      <c r="BN242" s="63">
        <f t="shared" si="160"/>
        <v>118.668593</v>
      </c>
      <c r="BO242" s="50"/>
      <c r="BP242" s="104"/>
      <c r="BX242" s="53">
        <f t="shared" si="124"/>
        <v>2034</v>
      </c>
      <c r="BY242" s="97">
        <f t="shared" si="161"/>
        <v>49096</v>
      </c>
      <c r="BZ242" s="56">
        <f t="shared" si="125"/>
        <v>9.6377677966186805</v>
      </c>
      <c r="CA242" s="56">
        <f t="shared" si="126"/>
        <v>9.0991266381347859</v>
      </c>
      <c r="CB242" s="56">
        <v>9.4630637622916005</v>
      </c>
      <c r="CC242" s="56">
        <v>9.3058925300043835</v>
      </c>
      <c r="CD242" s="56">
        <v>9.4630637622916005</v>
      </c>
      <c r="CE242" s="56">
        <f t="shared" si="127"/>
        <v>9.1369903552501395</v>
      </c>
      <c r="CF242" s="1"/>
      <c r="CG242" s="98">
        <v>-0.25</v>
      </c>
      <c r="CH242" s="99">
        <v>-0.75</v>
      </c>
      <c r="CI242" s="99">
        <v>0</v>
      </c>
      <c r="CJ242" s="99">
        <v>-0.75</v>
      </c>
      <c r="CK242" s="99">
        <v>3</v>
      </c>
      <c r="CL242" s="99">
        <v>-2</v>
      </c>
      <c r="CM242" s="99">
        <v>1.8337599999999981</v>
      </c>
      <c r="CN242" s="100">
        <v>4.4131599999999978</v>
      </c>
      <c r="CO242" s="13"/>
      <c r="CP242" s="101">
        <v>1.0440614811364695</v>
      </c>
      <c r="CQ242" s="102">
        <v>1.0192294896533369</v>
      </c>
      <c r="CR242" s="102">
        <v>1.0130281455852019</v>
      </c>
      <c r="CS242" s="102">
        <v>0.9527580011976845</v>
      </c>
      <c r="CT242" s="102">
        <v>1.0406271504324478</v>
      </c>
      <c r="CU242" s="103">
        <v>1.0019803548795945</v>
      </c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</row>
    <row r="243" spans="1:143" ht="12.75" x14ac:dyDescent="0.2">
      <c r="A243" s="3">
        <f t="shared" si="123"/>
        <v>2034</v>
      </c>
      <c r="B243" s="43">
        <v>49126</v>
      </c>
      <c r="C243" s="43">
        <v>49156</v>
      </c>
      <c r="D243" s="44">
        <f t="shared" si="128"/>
        <v>49126</v>
      </c>
      <c r="E243" s="94">
        <v>151.31290000000001</v>
      </c>
      <c r="F243" s="46">
        <v>112.7757</v>
      </c>
      <c r="G243" s="94">
        <v>158.465</v>
      </c>
      <c r="H243" s="46">
        <v>118.1948</v>
      </c>
      <c r="I243" s="94">
        <v>142.6678</v>
      </c>
      <c r="J243" s="46">
        <v>105.8263</v>
      </c>
      <c r="K243" s="94">
        <v>163.06739999999999</v>
      </c>
      <c r="L243" s="46">
        <v>119.9902</v>
      </c>
      <c r="M243" s="94">
        <v>162.27119999999999</v>
      </c>
      <c r="N243" s="46">
        <v>121.38809999999999</v>
      </c>
      <c r="O243" s="94">
        <f t="shared" si="130"/>
        <v>162.965</v>
      </c>
      <c r="P243" s="46">
        <f t="shared" si="131"/>
        <v>117.1948</v>
      </c>
      <c r="Q243" s="94">
        <f t="shared" si="132"/>
        <v>163.465</v>
      </c>
      <c r="R243" s="46">
        <f t="shared" si="133"/>
        <v>118.1948</v>
      </c>
      <c r="S243" s="94">
        <f t="shared" si="134"/>
        <v>162.715</v>
      </c>
      <c r="T243" s="46">
        <f t="shared" si="135"/>
        <v>120.6948</v>
      </c>
      <c r="U243" s="94">
        <f t="shared" si="136"/>
        <v>150.06072</v>
      </c>
      <c r="V243" s="95">
        <f t="shared" si="137"/>
        <v>114.64359</v>
      </c>
      <c r="W243" s="96">
        <v>9.87240182012399</v>
      </c>
      <c r="X243" s="96">
        <v>10.321453317076459</v>
      </c>
      <c r="Y243" s="96">
        <v>9.5290650893569921</v>
      </c>
      <c r="Z243" s="96">
        <v>9.4225471504611544</v>
      </c>
      <c r="AA243" s="96">
        <v>8.9832992891275616</v>
      </c>
      <c r="AB243" s="96">
        <v>9.8328588721122916</v>
      </c>
      <c r="AC243" s="96">
        <v>9.4163967484061111</v>
      </c>
      <c r="AD243" s="96">
        <v>9.3148319811564786</v>
      </c>
      <c r="AE243" s="96">
        <v>8.973604694898178</v>
      </c>
      <c r="AF243" s="96">
        <f t="shared" si="138"/>
        <v>9.8338316268197072</v>
      </c>
      <c r="AG243" s="96">
        <f t="shared" si="139"/>
        <v>9.6020819805442645</v>
      </c>
      <c r="AH243" s="96">
        <f t="shared" si="140"/>
        <v>9.5440517701314604</v>
      </c>
      <c r="AI243" s="96">
        <f t="shared" si="141"/>
        <v>9.6902364633810318</v>
      </c>
      <c r="AJ243" s="96">
        <f t="shared" si="142"/>
        <v>9.4349565885209685</v>
      </c>
      <c r="AK243" s="127"/>
      <c r="AL243" s="13"/>
      <c r="AM243" s="13"/>
      <c r="AN243" s="13"/>
      <c r="AO243" s="13"/>
      <c r="AP243" s="13"/>
      <c r="AQ243" s="13"/>
      <c r="AR243" s="8">
        <f t="shared" si="143"/>
        <v>9.602281500565212</v>
      </c>
      <c r="AS243" s="8">
        <f t="shared" si="144"/>
        <v>9.4990547831654428</v>
      </c>
      <c r="AT243" s="8">
        <f t="shared" si="145"/>
        <v>9.9662260393138169</v>
      </c>
      <c r="AU243" s="8">
        <f t="shared" si="146"/>
        <v>9.8590870470795906</v>
      </c>
      <c r="AV243" s="8">
        <f t="shared" si="129"/>
        <v>9.7316623425310151</v>
      </c>
      <c r="AW243" s="8"/>
      <c r="AX243" s="8">
        <f t="shared" si="147"/>
        <v>9.5919213130455372</v>
      </c>
      <c r="AY243" s="8">
        <f t="shared" si="148"/>
        <v>9.5863434281137589</v>
      </c>
      <c r="AZ243" s="8">
        <f t="shared" si="149"/>
        <v>9.8378621776683843</v>
      </c>
      <c r="BA243" s="8">
        <v>9.5936626449756766</v>
      </c>
      <c r="BB243" s="8">
        <f t="shared" si="150"/>
        <v>9.2269432412414822</v>
      </c>
      <c r="BC243" s="8">
        <v>9.4343272196527241</v>
      </c>
      <c r="BD243" s="8">
        <f t="shared" si="151"/>
        <v>9.5255402817289347</v>
      </c>
      <c r="BE243" s="5"/>
      <c r="BF243" s="60">
        <f t="shared" si="152"/>
        <v>134.74190399999998</v>
      </c>
      <c r="BG243" s="62">
        <f t="shared" si="153"/>
        <v>141.14881399999999</v>
      </c>
      <c r="BH243" s="62">
        <f t="shared" si="154"/>
        <v>126.82595499999999</v>
      </c>
      <c r="BI243" s="62">
        <f t="shared" si="155"/>
        <v>144.69146699999999</v>
      </c>
      <c r="BJ243" s="62">
        <f t="shared" si="156"/>
        <v>143.99881399999998</v>
      </c>
      <c r="BK243" s="62">
        <f t="shared" si="157"/>
        <v>144.54420399999998</v>
      </c>
      <c r="BL243" s="62">
        <f t="shared" si="158"/>
        <v>134.8313541</v>
      </c>
      <c r="BM243" s="62">
        <f t="shared" si="159"/>
        <v>143.28381399999998</v>
      </c>
      <c r="BN243" s="63">
        <f t="shared" si="160"/>
        <v>144.64631399999999</v>
      </c>
      <c r="BO243" s="50"/>
      <c r="BP243" s="104"/>
      <c r="BX243" s="53">
        <f t="shared" si="124"/>
        <v>2034</v>
      </c>
      <c r="BY243" s="97">
        <f t="shared" si="161"/>
        <v>49126</v>
      </c>
      <c r="BZ243" s="56">
        <f t="shared" si="125"/>
        <v>9.8377736077343272</v>
      </c>
      <c r="CA243" s="56">
        <f t="shared" si="126"/>
        <v>9.2269432412414822</v>
      </c>
      <c r="CB243" s="56">
        <v>9.5903463184450661</v>
      </c>
      <c r="CC243" s="56">
        <v>9.4310826231720473</v>
      </c>
      <c r="CD243" s="56">
        <v>9.5903463184450661</v>
      </c>
      <c r="CE243" s="56">
        <f t="shared" si="127"/>
        <v>9.265003720369009</v>
      </c>
      <c r="CF243" s="1"/>
      <c r="CG243" s="98">
        <v>4.5</v>
      </c>
      <c r="CH243" s="99">
        <v>-1</v>
      </c>
      <c r="CI243" s="99">
        <v>5</v>
      </c>
      <c r="CJ243" s="99">
        <v>0</v>
      </c>
      <c r="CK243" s="99">
        <v>4.25</v>
      </c>
      <c r="CL243" s="99">
        <v>2.5</v>
      </c>
      <c r="CM243" s="99">
        <v>-1.2521799999999956</v>
      </c>
      <c r="CN243" s="100">
        <v>1.8678900000000027</v>
      </c>
      <c r="CO243" s="13"/>
      <c r="CP243" s="101">
        <v>1.0436489698370386</v>
      </c>
      <c r="CQ243" s="102">
        <v>1.0190537470618359</v>
      </c>
      <c r="CR243" s="102">
        <v>1.0128950927737581</v>
      </c>
      <c r="CS243" s="102">
        <v>0.95338332042073193</v>
      </c>
      <c r="CT243" s="102">
        <v>1.0403017985707075</v>
      </c>
      <c r="CU243" s="103">
        <v>1.0019710129692654</v>
      </c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</row>
    <row r="244" spans="1:143" ht="12.75" x14ac:dyDescent="0.2">
      <c r="A244" s="3">
        <f t="shared" si="123"/>
        <v>2034</v>
      </c>
      <c r="B244" s="43">
        <v>49157</v>
      </c>
      <c r="C244" s="43">
        <v>49187</v>
      </c>
      <c r="D244" s="44">
        <f t="shared" si="128"/>
        <v>49157</v>
      </c>
      <c r="E244" s="94">
        <v>161.0215</v>
      </c>
      <c r="F244" s="46">
        <v>117.5851</v>
      </c>
      <c r="G244" s="94">
        <v>162.03710000000001</v>
      </c>
      <c r="H244" s="46">
        <v>119.3446</v>
      </c>
      <c r="I244" s="94">
        <v>152.19399999999999</v>
      </c>
      <c r="J244" s="46">
        <v>110.4665</v>
      </c>
      <c r="K244" s="94">
        <v>167.2448</v>
      </c>
      <c r="L244" s="46">
        <v>120.7248</v>
      </c>
      <c r="M244" s="94">
        <v>166.95169999999999</v>
      </c>
      <c r="N244" s="46">
        <v>122.7072</v>
      </c>
      <c r="O244" s="94">
        <f t="shared" si="130"/>
        <v>165.53710000000001</v>
      </c>
      <c r="P244" s="46">
        <f t="shared" si="131"/>
        <v>118.3446</v>
      </c>
      <c r="Q244" s="94">
        <f t="shared" si="132"/>
        <v>166.28710000000001</v>
      </c>
      <c r="R244" s="46">
        <f t="shared" si="133"/>
        <v>119.3446</v>
      </c>
      <c r="S244" s="94">
        <f t="shared" si="134"/>
        <v>165.78710000000001</v>
      </c>
      <c r="T244" s="46">
        <f t="shared" si="135"/>
        <v>121.8446</v>
      </c>
      <c r="U244" s="94">
        <f t="shared" si="136"/>
        <v>155.60126</v>
      </c>
      <c r="V244" s="95">
        <f t="shared" si="137"/>
        <v>115.37277</v>
      </c>
      <c r="W244" s="96">
        <v>9.9461392988348045</v>
      </c>
      <c r="X244" s="96">
        <v>10.546755566707926</v>
      </c>
      <c r="Y244" s="96">
        <v>9.7283389797954296</v>
      </c>
      <c r="Z244" s="96">
        <v>9.597126828498066</v>
      </c>
      <c r="AA244" s="96">
        <v>9.1578792363010653</v>
      </c>
      <c r="AB244" s="96">
        <v>9.9523972778624223</v>
      </c>
      <c r="AC244" s="96">
        <v>9.5213739341332158</v>
      </c>
      <c r="AD244" s="96">
        <v>9.3706733927449086</v>
      </c>
      <c r="AE244" s="96">
        <v>9.0224464619425415</v>
      </c>
      <c r="AF244" s="96">
        <f t="shared" si="138"/>
        <v>10.009772101731022</v>
      </c>
      <c r="AG244" s="96">
        <f t="shared" si="139"/>
        <v>9.7774039388730021</v>
      </c>
      <c r="AH244" s="96">
        <f t="shared" si="140"/>
        <v>9.7188788371521078</v>
      </c>
      <c r="AI244" s="96">
        <f t="shared" si="141"/>
        <v>9.7483016072147297</v>
      </c>
      <c r="AJ244" s="96">
        <f t="shared" si="142"/>
        <v>9.5399338760458612</v>
      </c>
      <c r="AK244" s="127"/>
      <c r="AL244" s="13"/>
      <c r="AM244" s="13"/>
      <c r="AN244" s="13"/>
      <c r="AO244" s="13"/>
      <c r="AP244" s="13"/>
      <c r="AQ244" s="13"/>
      <c r="AR244" s="8">
        <f t="shared" si="143"/>
        <v>9.7089764753869456</v>
      </c>
      <c r="AS244" s="8">
        <f t="shared" si="144"/>
        <v>9.5558099529880156</v>
      </c>
      <c r="AT244" s="8">
        <f t="shared" si="145"/>
        <v>10.076964735329758</v>
      </c>
      <c r="AU244" s="8">
        <f t="shared" si="146"/>
        <v>9.9179932280765506</v>
      </c>
      <c r="AV244" s="8">
        <f t="shared" si="129"/>
        <v>9.8149360979453171</v>
      </c>
      <c r="AW244" s="8"/>
      <c r="AX244" s="8">
        <f t="shared" si="147"/>
        <v>9.7695563130830951</v>
      </c>
      <c r="AY244" s="8">
        <f t="shared" si="148"/>
        <v>9.6928651792320792</v>
      </c>
      <c r="AZ244" s="8">
        <f t="shared" si="149"/>
        <v>9.9574418096924528</v>
      </c>
      <c r="BA244" s="8">
        <v>9.7718051890568365</v>
      </c>
      <c r="BB244" s="8">
        <f t="shared" si="150"/>
        <v>9.4058344669546745</v>
      </c>
      <c r="BC244" s="8">
        <v>9.609540867687878</v>
      </c>
      <c r="BD244" s="8">
        <f t="shared" si="151"/>
        <v>9.7009091195359787</v>
      </c>
      <c r="BE244" s="5"/>
      <c r="BF244" s="60">
        <f t="shared" si="152"/>
        <v>142.34384799999998</v>
      </c>
      <c r="BG244" s="62">
        <f t="shared" si="153"/>
        <v>143.67932500000001</v>
      </c>
      <c r="BH244" s="62">
        <f t="shared" si="154"/>
        <v>134.25117499999999</v>
      </c>
      <c r="BI244" s="62">
        <f t="shared" si="155"/>
        <v>147.92656499999998</v>
      </c>
      <c r="BJ244" s="62">
        <f t="shared" si="156"/>
        <v>146.10182499999999</v>
      </c>
      <c r="BK244" s="62">
        <f t="shared" si="157"/>
        <v>147.24119999999999</v>
      </c>
      <c r="BL244" s="62">
        <f t="shared" si="158"/>
        <v>138.30300929999999</v>
      </c>
      <c r="BM244" s="62">
        <f t="shared" si="159"/>
        <v>145.244325</v>
      </c>
      <c r="BN244" s="63">
        <f t="shared" si="160"/>
        <v>146.89182499999998</v>
      </c>
      <c r="BO244" s="50"/>
      <c r="BP244" s="104"/>
      <c r="BX244" s="53">
        <f t="shared" si="124"/>
        <v>2034</v>
      </c>
      <c r="BY244" s="97">
        <f t="shared" si="161"/>
        <v>49157</v>
      </c>
      <c r="BZ244" s="56">
        <f t="shared" si="125"/>
        <v>10.042808992484238</v>
      </c>
      <c r="CA244" s="56">
        <f t="shared" si="126"/>
        <v>9.4058344669546745</v>
      </c>
      <c r="CB244" s="56">
        <v>9.7684888625262243</v>
      </c>
      <c r="CC244" s="56">
        <v>9.6062965909348836</v>
      </c>
      <c r="CD244" s="56">
        <v>9.7684888625262243</v>
      </c>
      <c r="CE244" s="56">
        <f t="shared" si="127"/>
        <v>9.4441703328212903</v>
      </c>
      <c r="CF244" s="1"/>
      <c r="CG244" s="98">
        <v>3.5</v>
      </c>
      <c r="CH244" s="99">
        <v>-1</v>
      </c>
      <c r="CI244" s="99">
        <v>4.25</v>
      </c>
      <c r="CJ244" s="99">
        <v>0</v>
      </c>
      <c r="CK244" s="99">
        <v>3.75</v>
      </c>
      <c r="CL244" s="99">
        <v>2.5</v>
      </c>
      <c r="CM244" s="99">
        <v>-5.4202400000000068</v>
      </c>
      <c r="CN244" s="100">
        <v>-2.2123299999999944</v>
      </c>
      <c r="CO244" s="13"/>
      <c r="CP244" s="101">
        <v>1.0429967510700839</v>
      </c>
      <c r="CQ244" s="102">
        <v>1.0187844876489092</v>
      </c>
      <c r="CR244" s="102">
        <v>1.0126862977670053</v>
      </c>
      <c r="CS244" s="102">
        <v>0.95423134443814139</v>
      </c>
      <c r="CT244" s="102">
        <v>1.0402989410304486</v>
      </c>
      <c r="CU244" s="103">
        <v>1.0019492924068563</v>
      </c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</row>
    <row r="245" spans="1:143" ht="12.75" x14ac:dyDescent="0.2">
      <c r="A245" s="3">
        <f t="shared" si="123"/>
        <v>2034</v>
      </c>
      <c r="B245" s="43">
        <v>49188</v>
      </c>
      <c r="C245" s="43">
        <v>49217</v>
      </c>
      <c r="D245" s="44">
        <f t="shared" si="128"/>
        <v>49188</v>
      </c>
      <c r="E245" s="94">
        <v>133.4529</v>
      </c>
      <c r="F245" s="46">
        <v>113.9171</v>
      </c>
      <c r="G245" s="94">
        <v>126.4803</v>
      </c>
      <c r="H245" s="46">
        <v>112.4697</v>
      </c>
      <c r="I245" s="94">
        <v>127.148</v>
      </c>
      <c r="J245" s="46">
        <v>107.2735</v>
      </c>
      <c r="K245" s="94">
        <v>137.37739999999999</v>
      </c>
      <c r="L245" s="46">
        <v>117.1075</v>
      </c>
      <c r="M245" s="94">
        <v>133.69890000000001</v>
      </c>
      <c r="N245" s="46">
        <v>116.3199</v>
      </c>
      <c r="O245" s="94">
        <f t="shared" si="130"/>
        <v>128.4803</v>
      </c>
      <c r="P245" s="46">
        <f t="shared" si="131"/>
        <v>109.96969999999999</v>
      </c>
      <c r="Q245" s="94">
        <f t="shared" si="132"/>
        <v>127.4803</v>
      </c>
      <c r="R245" s="46">
        <f t="shared" si="133"/>
        <v>109.46969999999999</v>
      </c>
      <c r="S245" s="94">
        <f t="shared" si="134"/>
        <v>129.7303</v>
      </c>
      <c r="T245" s="46">
        <f t="shared" si="135"/>
        <v>114.7197</v>
      </c>
      <c r="U245" s="94">
        <f t="shared" si="136"/>
        <v>127.50045</v>
      </c>
      <c r="V245" s="95">
        <f t="shared" si="137"/>
        <v>111.38552</v>
      </c>
      <c r="W245" s="96">
        <v>9.8347767923134484</v>
      </c>
      <c r="X245" s="96">
        <v>10.348053826744072</v>
      </c>
      <c r="Y245" s="96">
        <v>9.6668230918325904</v>
      </c>
      <c r="Z245" s="96">
        <v>9.5397075459831928</v>
      </c>
      <c r="AA245" s="96">
        <v>9.1004603113756666</v>
      </c>
      <c r="AB245" s="96">
        <v>10.110313803353391</v>
      </c>
      <c r="AC245" s="96">
        <v>9.878279303461202</v>
      </c>
      <c r="AD245" s="96">
        <v>9.4261156719034407</v>
      </c>
      <c r="AE245" s="96">
        <v>9.0811121170456186</v>
      </c>
      <c r="AF245" s="96">
        <f t="shared" si="138"/>
        <v>9.9522287516681214</v>
      </c>
      <c r="AG245" s="96">
        <f t="shared" si="139"/>
        <v>9.7198607779799691</v>
      </c>
      <c r="AH245" s="96">
        <f t="shared" si="140"/>
        <v>9.6613357239040951</v>
      </c>
      <c r="AI245" s="96">
        <f t="shared" si="141"/>
        <v>9.8034968485502265</v>
      </c>
      <c r="AJ245" s="96">
        <f t="shared" si="142"/>
        <v>9.8968391247889134</v>
      </c>
      <c r="AK245" s="127"/>
      <c r="AL245" s="13"/>
      <c r="AM245" s="13"/>
      <c r="AN245" s="13"/>
      <c r="AO245" s="13"/>
      <c r="AP245" s="13"/>
      <c r="AQ245" s="13"/>
      <c r="AR245" s="8">
        <f t="shared" si="143"/>
        <v>10.071722048441105</v>
      </c>
      <c r="AS245" s="8">
        <f t="shared" si="144"/>
        <v>9.6121594591965049</v>
      </c>
      <c r="AT245" s="8">
        <f t="shared" si="145"/>
        <v>10.453458303210432</v>
      </c>
      <c r="AU245" s="8">
        <f t="shared" si="146"/>
        <v>9.9764783708782261</v>
      </c>
      <c r="AV245" s="8">
        <f t="shared" si="129"/>
        <v>10.028454545431567</v>
      </c>
      <c r="AW245" s="8"/>
      <c r="AX245" s="8">
        <f t="shared" si="147"/>
        <v>9.7111321347000334</v>
      </c>
      <c r="AY245" s="8">
        <f t="shared" si="148"/>
        <v>10.055021819849012</v>
      </c>
      <c r="AZ245" s="8">
        <f t="shared" si="149"/>
        <v>10.115412797261095</v>
      </c>
      <c r="BA245" s="8">
        <v>9.7132141050068501</v>
      </c>
      <c r="BB245" s="8">
        <f t="shared" si="150"/>
        <v>9.3469975728821275</v>
      </c>
      <c r="BC245" s="8">
        <v>9.5519130975688249</v>
      </c>
      <c r="BD245" s="8">
        <f t="shared" si="151"/>
        <v>9.6432302822533327</v>
      </c>
      <c r="BE245" s="5"/>
      <c r="BF245" s="60">
        <f t="shared" si="152"/>
        <v>125.05250599999999</v>
      </c>
      <c r="BG245" s="62">
        <f t="shared" si="153"/>
        <v>120.45574199999999</v>
      </c>
      <c r="BH245" s="62">
        <f t="shared" si="154"/>
        <v>118.60196499999998</v>
      </c>
      <c r="BI245" s="62">
        <f t="shared" si="155"/>
        <v>126.22593000000001</v>
      </c>
      <c r="BJ245" s="62">
        <f t="shared" si="156"/>
        <v>119.73574199999999</v>
      </c>
      <c r="BK245" s="62">
        <f t="shared" si="157"/>
        <v>128.66134299999999</v>
      </c>
      <c r="BL245" s="62">
        <f t="shared" si="158"/>
        <v>120.57103009999999</v>
      </c>
      <c r="BM245" s="62">
        <f t="shared" si="159"/>
        <v>120.52074199999998</v>
      </c>
      <c r="BN245" s="63">
        <f t="shared" si="160"/>
        <v>123.27574199999999</v>
      </c>
      <c r="BO245" s="50"/>
      <c r="BP245" s="104"/>
      <c r="BX245" s="53">
        <f t="shared" si="124"/>
        <v>2034</v>
      </c>
      <c r="BY245" s="97">
        <f t="shared" si="161"/>
        <v>49188</v>
      </c>
      <c r="BZ245" s="56">
        <f t="shared" si="125"/>
        <v>9.9795145301292223</v>
      </c>
      <c r="CA245" s="56">
        <f t="shared" si="126"/>
        <v>9.3469975728821275</v>
      </c>
      <c r="CB245" s="56">
        <v>9.7098977784762397</v>
      </c>
      <c r="CC245" s="56">
        <v>9.5486687156573939</v>
      </c>
      <c r="CD245" s="56">
        <v>9.7098977784762397</v>
      </c>
      <c r="CE245" s="56">
        <f t="shared" si="127"/>
        <v>9.3852428647123016</v>
      </c>
      <c r="CF245" s="1"/>
      <c r="CG245" s="98">
        <v>2</v>
      </c>
      <c r="CH245" s="99">
        <v>-2.5000000000000071</v>
      </c>
      <c r="CI245" s="99">
        <v>1</v>
      </c>
      <c r="CJ245" s="99">
        <v>-3.0000000000000071</v>
      </c>
      <c r="CK245" s="99">
        <v>3.25</v>
      </c>
      <c r="CL245" s="99">
        <v>2.25</v>
      </c>
      <c r="CM245" s="99">
        <v>-5.9524499999999989</v>
      </c>
      <c r="CN245" s="100">
        <v>-2.5315800000000053</v>
      </c>
      <c r="CO245" s="13"/>
      <c r="CP245" s="101">
        <v>1.043242542153048</v>
      </c>
      <c r="CQ245" s="102">
        <v>1.0188845654993515</v>
      </c>
      <c r="CR245" s="102">
        <v>1.0127496757457848</v>
      </c>
      <c r="CS245" s="102">
        <v>0.9539559014267186</v>
      </c>
      <c r="CT245" s="102">
        <v>1.0400357039720669</v>
      </c>
      <c r="CU245" s="103">
        <v>1.0018788516458741</v>
      </c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</row>
    <row r="246" spans="1:143" ht="12.75" x14ac:dyDescent="0.2">
      <c r="A246" s="3">
        <f t="shared" si="123"/>
        <v>2034</v>
      </c>
      <c r="B246" s="43">
        <v>49218</v>
      </c>
      <c r="C246" s="43">
        <v>49248</v>
      </c>
      <c r="D246" s="44">
        <f t="shared" si="128"/>
        <v>49218</v>
      </c>
      <c r="E246" s="94">
        <v>131.09460000000001</v>
      </c>
      <c r="F246" s="46">
        <v>115.369</v>
      </c>
      <c r="G246" s="94">
        <v>116.33110000000001</v>
      </c>
      <c r="H246" s="46">
        <v>112.8329</v>
      </c>
      <c r="I246" s="94">
        <v>129.07249999999999</v>
      </c>
      <c r="J246" s="46">
        <v>109.27070000000001</v>
      </c>
      <c r="K246" s="94">
        <v>131.12360000000001</v>
      </c>
      <c r="L246" s="46">
        <v>119.04989999999999</v>
      </c>
      <c r="M246" s="94">
        <v>125.2976</v>
      </c>
      <c r="N246" s="46">
        <v>116.8844</v>
      </c>
      <c r="O246" s="94">
        <f t="shared" si="130"/>
        <v>116.58110000000001</v>
      </c>
      <c r="P246" s="46">
        <f t="shared" si="131"/>
        <v>111.8329</v>
      </c>
      <c r="Q246" s="94">
        <f t="shared" si="132"/>
        <v>115.83110000000001</v>
      </c>
      <c r="R246" s="46">
        <f t="shared" si="133"/>
        <v>111.8329</v>
      </c>
      <c r="S246" s="94">
        <f t="shared" si="134"/>
        <v>119.33110000000001</v>
      </c>
      <c r="T246" s="46">
        <f t="shared" si="135"/>
        <v>113.8329</v>
      </c>
      <c r="U246" s="94">
        <f t="shared" si="136"/>
        <v>126.81907000000001</v>
      </c>
      <c r="V246" s="95">
        <f t="shared" si="137"/>
        <v>113.30116</v>
      </c>
      <c r="W246" s="96">
        <v>9.8979899382251819</v>
      </c>
      <c r="X246" s="96">
        <v>10.524090103470295</v>
      </c>
      <c r="Y246" s="96">
        <v>9.7634511224948124</v>
      </c>
      <c r="Z246" s="96">
        <v>9.7522740671885302</v>
      </c>
      <c r="AA246" s="96">
        <v>9.3130270304898151</v>
      </c>
      <c r="AB246" s="96">
        <v>10.401901694773818</v>
      </c>
      <c r="AC246" s="96">
        <v>10.169962282985775</v>
      </c>
      <c r="AD246" s="96">
        <v>9.7251224830137168</v>
      </c>
      <c r="AE246" s="96">
        <v>9.3652867502762867</v>
      </c>
      <c r="AF246" s="96">
        <f t="shared" si="138"/>
        <v>10.166279865722023</v>
      </c>
      <c r="AG246" s="96">
        <f t="shared" si="139"/>
        <v>9.933169607372621</v>
      </c>
      <c r="AH246" s="96">
        <f t="shared" si="140"/>
        <v>9.8742733849871041</v>
      </c>
      <c r="AI246" s="96">
        <f t="shared" si="141"/>
        <v>10.105352277541582</v>
      </c>
      <c r="AJ246" s="96">
        <f t="shared" si="142"/>
        <v>10.188522188846953</v>
      </c>
      <c r="AK246" s="127"/>
      <c r="AL246" s="13"/>
      <c r="AM246" s="13"/>
      <c r="AN246" s="13"/>
      <c r="AO246" s="13"/>
      <c r="AP246" s="13"/>
      <c r="AQ246" s="13"/>
      <c r="AR246" s="8">
        <f t="shared" si="143"/>
        <v>10.368177968275003</v>
      </c>
      <c r="AS246" s="8">
        <f t="shared" si="144"/>
        <v>9.9160590537795681</v>
      </c>
      <c r="AT246" s="8">
        <f t="shared" si="145"/>
        <v>10.761149851415615</v>
      </c>
      <c r="AU246" s="8">
        <f t="shared" si="146"/>
        <v>10.291895707825258</v>
      </c>
      <c r="AV246" s="8">
        <f t="shared" si="129"/>
        <v>10.33432064532386</v>
      </c>
      <c r="AW246" s="8"/>
      <c r="AX246" s="8">
        <f t="shared" si="147"/>
        <v>9.9274187863131154</v>
      </c>
      <c r="AY246" s="8">
        <f t="shared" si="148"/>
        <v>10.350996431238736</v>
      </c>
      <c r="AZ246" s="8">
        <f t="shared" si="149"/>
        <v>10.4071012511929</v>
      </c>
      <c r="BA246" s="8">
        <v>9.9301187298590214</v>
      </c>
      <c r="BB246" s="8">
        <f t="shared" si="150"/>
        <v>9.5648136596883049</v>
      </c>
      <c r="BC246" s="8">
        <v>9.765251527150987</v>
      </c>
      <c r="BD246" s="8">
        <f t="shared" si="151"/>
        <v>9.8567576767338316</v>
      </c>
      <c r="BE246" s="5"/>
      <c r="BF246" s="60">
        <f t="shared" si="152"/>
        <v>124.33259200000001</v>
      </c>
      <c r="BG246" s="62">
        <f t="shared" si="153"/>
        <v>114.826874</v>
      </c>
      <c r="BH246" s="62">
        <f t="shared" si="154"/>
        <v>120.55772599999999</v>
      </c>
      <c r="BI246" s="62">
        <f t="shared" si="155"/>
        <v>121.679924</v>
      </c>
      <c r="BJ246" s="62">
        <f t="shared" si="156"/>
        <v>114.111874</v>
      </c>
      <c r="BK246" s="62">
        <f t="shared" si="157"/>
        <v>125.931909</v>
      </c>
      <c r="BL246" s="62">
        <f t="shared" si="158"/>
        <v>121.0063687</v>
      </c>
      <c r="BM246" s="62">
        <f t="shared" si="159"/>
        <v>114.53937400000001</v>
      </c>
      <c r="BN246" s="63">
        <f t="shared" si="160"/>
        <v>116.96687399999999</v>
      </c>
      <c r="BO246" s="50"/>
      <c r="BP246" s="104"/>
      <c r="BX246" s="53">
        <f t="shared" si="124"/>
        <v>2034</v>
      </c>
      <c r="BY246" s="97">
        <f t="shared" si="161"/>
        <v>49218</v>
      </c>
      <c r="BZ246" s="56">
        <f t="shared" si="125"/>
        <v>10.078936312886936</v>
      </c>
      <c r="CA246" s="56">
        <f t="shared" si="126"/>
        <v>9.5648136596883049</v>
      </c>
      <c r="CB246" s="56">
        <v>9.926802403328411</v>
      </c>
      <c r="CC246" s="56">
        <v>9.7620075345368651</v>
      </c>
      <c r="CD246" s="56">
        <v>9.926802403328411</v>
      </c>
      <c r="CE246" s="56">
        <f t="shared" si="127"/>
        <v>9.6033942595338821</v>
      </c>
      <c r="CF246" s="1"/>
      <c r="CG246" s="98">
        <v>0.25</v>
      </c>
      <c r="CH246" s="99">
        <v>-1</v>
      </c>
      <c r="CI246" s="99">
        <v>-0.5</v>
      </c>
      <c r="CJ246" s="99">
        <v>-1</v>
      </c>
      <c r="CK246" s="99">
        <v>3</v>
      </c>
      <c r="CL246" s="99">
        <v>1</v>
      </c>
      <c r="CM246" s="99">
        <v>-4.2755300000000034</v>
      </c>
      <c r="CN246" s="100">
        <v>-2.0678400000000039</v>
      </c>
      <c r="CO246" s="13"/>
      <c r="CP246" s="101">
        <v>1.0424522317237179</v>
      </c>
      <c r="CQ246" s="102">
        <v>1.0185490623969145</v>
      </c>
      <c r="CR246" s="102">
        <v>1.0125098327793145</v>
      </c>
      <c r="CS246" s="102">
        <v>0.95495952701159625</v>
      </c>
      <c r="CT246" s="102">
        <v>1.0390976869640449</v>
      </c>
      <c r="CU246" s="103">
        <v>1.0018249729295681</v>
      </c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</row>
    <row r="247" spans="1:143" ht="12.75" x14ac:dyDescent="0.2">
      <c r="A247" s="3">
        <f t="shared" si="123"/>
        <v>2034</v>
      </c>
      <c r="B247" s="43">
        <v>49249</v>
      </c>
      <c r="C247" s="43">
        <v>49278</v>
      </c>
      <c r="D247" s="44">
        <f t="shared" si="128"/>
        <v>49249</v>
      </c>
      <c r="E247" s="94">
        <v>144.5419</v>
      </c>
      <c r="F247" s="46">
        <v>128.3272</v>
      </c>
      <c r="G247" s="94">
        <v>119.26779999999999</v>
      </c>
      <c r="H247" s="46">
        <v>116.6658</v>
      </c>
      <c r="I247" s="94">
        <v>143.9795</v>
      </c>
      <c r="J247" s="46">
        <v>122.9813</v>
      </c>
      <c r="K247" s="94">
        <v>138.1164</v>
      </c>
      <c r="L247" s="46">
        <v>125.0762</v>
      </c>
      <c r="M247" s="94">
        <v>131.47630000000001</v>
      </c>
      <c r="N247" s="46">
        <v>122.26609999999999</v>
      </c>
      <c r="O247" s="94">
        <f t="shared" si="130"/>
        <v>118.51779999999999</v>
      </c>
      <c r="P247" s="46">
        <f t="shared" si="131"/>
        <v>115.6658</v>
      </c>
      <c r="Q247" s="94">
        <f t="shared" si="132"/>
        <v>118.76779999999999</v>
      </c>
      <c r="R247" s="46">
        <f t="shared" si="133"/>
        <v>116.1658</v>
      </c>
      <c r="S247" s="94">
        <f t="shared" si="134"/>
        <v>122.01779999999999</v>
      </c>
      <c r="T247" s="46">
        <f t="shared" si="135"/>
        <v>117.1658</v>
      </c>
      <c r="U247" s="94">
        <f t="shared" si="136"/>
        <v>140.80993000000001</v>
      </c>
      <c r="V247" s="95">
        <f t="shared" si="137"/>
        <v>125.51018000000001</v>
      </c>
      <c r="W247" s="96">
        <v>10.385445180692251</v>
      </c>
      <c r="X247" s="96">
        <v>10.949131537363009</v>
      </c>
      <c r="Y247" s="96">
        <v>10.336872278406522</v>
      </c>
      <c r="Z247" s="96">
        <v>10.384378684350503</v>
      </c>
      <c r="AA247" s="96">
        <v>10.186406591137901</v>
      </c>
      <c r="AB247" s="96">
        <v>10.770064466086358</v>
      </c>
      <c r="AC247" s="96">
        <v>10.60605100096487</v>
      </c>
      <c r="AD247" s="96">
        <v>10.500157835401373</v>
      </c>
      <c r="AE247" s="96">
        <v>9.7839280056720668</v>
      </c>
      <c r="AF247" s="96">
        <f t="shared" si="138"/>
        <v>10.797521696373551</v>
      </c>
      <c r="AG247" s="96">
        <f t="shared" si="139"/>
        <v>10.564904486848747</v>
      </c>
      <c r="AH247" s="96">
        <f t="shared" si="140"/>
        <v>10.506255254234512</v>
      </c>
      <c r="AI247" s="96">
        <f t="shared" si="141"/>
        <v>10.905999292120709</v>
      </c>
      <c r="AJ247" s="96">
        <f t="shared" si="142"/>
        <v>10.624610785959209</v>
      </c>
      <c r="AK247" s="127"/>
      <c r="AL247" s="13"/>
      <c r="AM247" s="13"/>
      <c r="AN247" s="13"/>
      <c r="AO247" s="13"/>
      <c r="AP247" s="13"/>
      <c r="AQ247" s="13"/>
      <c r="AR247" s="8">
        <f t="shared" si="143"/>
        <v>10.811402602871095</v>
      </c>
      <c r="AS247" s="8">
        <f t="shared" si="144"/>
        <v>10.703776659621276</v>
      </c>
      <c r="AT247" s="8">
        <f t="shared" si="145"/>
        <v>11.221172623428263</v>
      </c>
      <c r="AU247" s="8">
        <f t="shared" si="146"/>
        <v>11.109467675440939</v>
      </c>
      <c r="AV247" s="8">
        <f t="shared" si="129"/>
        <v>10.961454890340393</v>
      </c>
      <c r="AW247" s="8"/>
      <c r="AX247" s="8">
        <f t="shared" si="147"/>
        <v>10.570585877442515</v>
      </c>
      <c r="AY247" s="8">
        <f t="shared" si="148"/>
        <v>10.793501472313414</v>
      </c>
      <c r="AZ247" s="8">
        <f t="shared" si="149"/>
        <v>10.775390994077197</v>
      </c>
      <c r="BA247" s="8">
        <v>10.575123237447887</v>
      </c>
      <c r="BB247" s="8">
        <f t="shared" si="150"/>
        <v>10.459761462381293</v>
      </c>
      <c r="BC247" s="8">
        <v>10.399651318378151</v>
      </c>
      <c r="BD247" s="8">
        <f t="shared" si="151"/>
        <v>10.49171962265244</v>
      </c>
      <c r="BE247" s="5"/>
      <c r="BF247" s="60">
        <f t="shared" si="152"/>
        <v>137.569579</v>
      </c>
      <c r="BG247" s="62">
        <f t="shared" si="153"/>
        <v>118.14893999999998</v>
      </c>
      <c r="BH247" s="62">
        <f t="shared" si="154"/>
        <v>134.95027400000001</v>
      </c>
      <c r="BI247" s="62">
        <f t="shared" si="155"/>
        <v>127.515914</v>
      </c>
      <c r="BJ247" s="62">
        <f t="shared" si="156"/>
        <v>117.64894</v>
      </c>
      <c r="BK247" s="62">
        <f t="shared" si="157"/>
        <v>132.50911399999998</v>
      </c>
      <c r="BL247" s="62">
        <f t="shared" si="158"/>
        <v>134.23103750000001</v>
      </c>
      <c r="BM247" s="62">
        <f t="shared" si="159"/>
        <v>117.29143999999999</v>
      </c>
      <c r="BN247" s="63">
        <f t="shared" si="160"/>
        <v>119.93143999999998</v>
      </c>
      <c r="BO247" s="50"/>
      <c r="BP247" s="104"/>
      <c r="BX247" s="53">
        <f t="shared" si="124"/>
        <v>2034</v>
      </c>
      <c r="BY247" s="97">
        <f t="shared" si="161"/>
        <v>49249</v>
      </c>
      <c r="BZ247" s="56">
        <f t="shared" si="125"/>
        <v>10.668936473306434</v>
      </c>
      <c r="CA247" s="56">
        <f t="shared" si="126"/>
        <v>10.459761462381293</v>
      </c>
      <c r="CB247" s="56">
        <v>10.571806910917275</v>
      </c>
      <c r="CC247" s="56">
        <v>10.396408483408869</v>
      </c>
      <c r="CD247" s="56">
        <v>10.571806910917275</v>
      </c>
      <c r="CE247" s="56">
        <f t="shared" si="127"/>
        <v>10.499719752809833</v>
      </c>
      <c r="CF247" s="1"/>
      <c r="CG247" s="98">
        <v>-0.75</v>
      </c>
      <c r="CH247" s="99">
        <v>-1</v>
      </c>
      <c r="CI247" s="99">
        <v>-0.5</v>
      </c>
      <c r="CJ247" s="99">
        <v>-0.5</v>
      </c>
      <c r="CK247" s="99">
        <v>2.75</v>
      </c>
      <c r="CL247" s="99">
        <v>0.5</v>
      </c>
      <c r="CM247" s="99">
        <v>-3.731970000000004</v>
      </c>
      <c r="CN247" s="100">
        <v>-2.8170199999999994</v>
      </c>
      <c r="CO247" s="13"/>
      <c r="CP247" s="101">
        <v>1.0397850487334079</v>
      </c>
      <c r="CQ247" s="102">
        <v>1.0173843624145082</v>
      </c>
      <c r="CR247" s="102">
        <v>1.011736529800062</v>
      </c>
      <c r="CS247" s="102">
        <v>0.9809355861115745</v>
      </c>
      <c r="CT247" s="102">
        <v>1.0386509863071809</v>
      </c>
      <c r="CU247" s="103">
        <v>1.0017499241699528</v>
      </c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</row>
    <row r="248" spans="1:143" ht="12.75" x14ac:dyDescent="0.2">
      <c r="A248" s="3">
        <f t="shared" si="123"/>
        <v>2034</v>
      </c>
      <c r="B248" s="43">
        <v>49279</v>
      </c>
      <c r="C248" s="43">
        <v>49309</v>
      </c>
      <c r="D248" s="44">
        <f t="shared" si="128"/>
        <v>49279</v>
      </c>
      <c r="E248" s="94">
        <v>146.61060000000001</v>
      </c>
      <c r="F248" s="46">
        <v>129.3725</v>
      </c>
      <c r="G248" s="94">
        <v>120.5111</v>
      </c>
      <c r="H248" s="46">
        <v>118.13509999999999</v>
      </c>
      <c r="I248" s="94">
        <v>144.3503</v>
      </c>
      <c r="J248" s="46">
        <v>123.9241</v>
      </c>
      <c r="K248" s="94">
        <v>135.3443</v>
      </c>
      <c r="L248" s="46">
        <v>124.9439</v>
      </c>
      <c r="M248" s="94">
        <v>131.38679999999999</v>
      </c>
      <c r="N248" s="46">
        <v>124.23690000000001</v>
      </c>
      <c r="O248" s="94">
        <f t="shared" si="130"/>
        <v>120.0111</v>
      </c>
      <c r="P248" s="46">
        <f t="shared" si="131"/>
        <v>117.63509999999999</v>
      </c>
      <c r="Q248" s="94">
        <f t="shared" si="132"/>
        <v>120.0111</v>
      </c>
      <c r="R248" s="46">
        <f t="shared" si="133"/>
        <v>117.63509999999999</v>
      </c>
      <c r="S248" s="94">
        <f t="shared" si="134"/>
        <v>123.0111</v>
      </c>
      <c r="T248" s="46">
        <f t="shared" si="135"/>
        <v>118.88509999999999</v>
      </c>
      <c r="U248" s="94">
        <f t="shared" si="136"/>
        <v>141.76778999999999</v>
      </c>
      <c r="V248" s="95">
        <f t="shared" si="137"/>
        <v>126.56082000000001</v>
      </c>
      <c r="W248" s="96">
        <v>10.735859405494322</v>
      </c>
      <c r="X248" s="96">
        <v>11.153380909657431</v>
      </c>
      <c r="Y248" s="96">
        <v>10.650957919399874</v>
      </c>
      <c r="Z248" s="96">
        <v>10.695120371921721</v>
      </c>
      <c r="AA248" s="96">
        <v>10.500242950119079</v>
      </c>
      <c r="AB248" s="96">
        <v>10.843011219344268</v>
      </c>
      <c r="AC248" s="96">
        <v>10.679331972708573</v>
      </c>
      <c r="AD248" s="96">
        <v>10.572700618643911</v>
      </c>
      <c r="AE248" s="96">
        <v>9.8480025441712176</v>
      </c>
      <c r="AF248" s="96">
        <f t="shared" si="138"/>
        <v>11.116303066408189</v>
      </c>
      <c r="AG248" s="96">
        <f t="shared" si="139"/>
        <v>10.879728062924602</v>
      </c>
      <c r="AH248" s="96">
        <f t="shared" si="140"/>
        <v>10.818357141518819</v>
      </c>
      <c r="AI248" s="96">
        <f t="shared" si="141"/>
        <v>10.992896425461092</v>
      </c>
      <c r="AJ248" s="96">
        <f t="shared" si="142"/>
        <v>10.697891812772371</v>
      </c>
      <c r="AK248" s="127"/>
      <c r="AL248" s="13"/>
      <c r="AM248" s="13"/>
      <c r="AN248" s="13"/>
      <c r="AO248" s="13"/>
      <c r="AP248" s="13"/>
      <c r="AQ248" s="13"/>
      <c r="AR248" s="8">
        <f t="shared" si="143"/>
        <v>10.885882704246949</v>
      </c>
      <c r="AS248" s="8">
        <f t="shared" si="144"/>
        <v>10.777506493184177</v>
      </c>
      <c r="AT248" s="8">
        <f t="shared" si="145"/>
        <v>11.298475507835684</v>
      </c>
      <c r="AU248" s="8">
        <f t="shared" si="146"/>
        <v>11.185991857014342</v>
      </c>
      <c r="AV248" s="8">
        <f t="shared" si="129"/>
        <v>11.036964140570289</v>
      </c>
      <c r="AW248" s="8"/>
      <c r="AX248" s="8">
        <f t="shared" si="147"/>
        <v>10.886765860726211</v>
      </c>
      <c r="AY248" s="8">
        <f t="shared" si="148"/>
        <v>10.867860652164964</v>
      </c>
      <c r="AZ248" s="8">
        <f t="shared" si="149"/>
        <v>10.848362905131161</v>
      </c>
      <c r="BA248" s="8">
        <v>10.8922067680053</v>
      </c>
      <c r="BB248" s="8">
        <f t="shared" si="150"/>
        <v>10.781348058324706</v>
      </c>
      <c r="BC248" s="8">
        <v>10.711521581640584</v>
      </c>
      <c r="BD248" s="8">
        <f t="shared" si="151"/>
        <v>10.803865968781237</v>
      </c>
      <c r="BE248" s="5"/>
      <c r="BF248" s="60">
        <f t="shared" si="152"/>
        <v>139.198217</v>
      </c>
      <c r="BG248" s="62">
        <f t="shared" si="153"/>
        <v>119.48941999999998</v>
      </c>
      <c r="BH248" s="62">
        <f t="shared" si="154"/>
        <v>135.56703399999998</v>
      </c>
      <c r="BI248" s="62">
        <f t="shared" si="155"/>
        <v>128.312343</v>
      </c>
      <c r="BJ248" s="62">
        <f t="shared" si="156"/>
        <v>118.98942</v>
      </c>
      <c r="BK248" s="62">
        <f t="shared" si="157"/>
        <v>130.87212799999998</v>
      </c>
      <c r="BL248" s="62">
        <f t="shared" si="158"/>
        <v>135.22879289999997</v>
      </c>
      <c r="BM248" s="62">
        <f t="shared" si="159"/>
        <v>118.98942</v>
      </c>
      <c r="BN248" s="63">
        <f t="shared" si="160"/>
        <v>121.23692</v>
      </c>
      <c r="BO248" s="50"/>
      <c r="BP248" s="104"/>
      <c r="BX248" s="53">
        <f t="shared" si="124"/>
        <v>2034</v>
      </c>
      <c r="BY248" s="97">
        <f t="shared" si="161"/>
        <v>49279</v>
      </c>
      <c r="BZ248" s="56">
        <f t="shared" si="125"/>
        <v>10.992103096408966</v>
      </c>
      <c r="CA248" s="56">
        <f t="shared" si="126"/>
        <v>10.781348058324706</v>
      </c>
      <c r="CB248" s="56">
        <v>10.88889044147469</v>
      </c>
      <c r="CC248" s="56">
        <v>10.708279315768277</v>
      </c>
      <c r="CD248" s="56">
        <v>10.88889044147469</v>
      </c>
      <c r="CE248" s="56">
        <f t="shared" si="127"/>
        <v>10.821801402010548</v>
      </c>
      <c r="CF248" s="1"/>
      <c r="CG248" s="98">
        <v>-0.5</v>
      </c>
      <c r="CH248" s="99">
        <v>-0.5</v>
      </c>
      <c r="CI248" s="99">
        <v>-0.5</v>
      </c>
      <c r="CJ248" s="99">
        <v>-0.5</v>
      </c>
      <c r="CK248" s="99">
        <v>2.5</v>
      </c>
      <c r="CL248" s="99">
        <v>0.75</v>
      </c>
      <c r="CM248" s="99">
        <v>-4.8428100000000001</v>
      </c>
      <c r="CN248" s="100">
        <v>-2.8116799999999955</v>
      </c>
      <c r="CO248" s="13"/>
      <c r="CP248" s="101">
        <v>1.0393808278766281</v>
      </c>
      <c r="CQ248" s="102">
        <v>1.0172609269071471</v>
      </c>
      <c r="CR248" s="102">
        <v>1.0115227099192483</v>
      </c>
      <c r="CS248" s="102">
        <v>0.98177884726624853</v>
      </c>
      <c r="CT248" s="102">
        <v>1.0397434697125736</v>
      </c>
      <c r="CU248" s="103">
        <v>1.0017379214459508</v>
      </c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</row>
    <row r="249" spans="1:143" ht="12.75" x14ac:dyDescent="0.2">
      <c r="A249" s="3">
        <f t="shared" si="123"/>
        <v>2035</v>
      </c>
      <c r="B249" s="43">
        <v>49310</v>
      </c>
      <c r="C249" s="43">
        <v>49340</v>
      </c>
      <c r="D249" s="44">
        <f t="shared" si="128"/>
        <v>49310</v>
      </c>
      <c r="E249" s="94">
        <v>145.02260000000001</v>
      </c>
      <c r="F249" s="46">
        <v>123.73690000000001</v>
      </c>
      <c r="G249" s="94">
        <v>123.0454</v>
      </c>
      <c r="H249" s="46">
        <v>119.1114</v>
      </c>
      <c r="I249" s="94">
        <v>140.65770000000001</v>
      </c>
      <c r="J249" s="46">
        <v>118.6585</v>
      </c>
      <c r="K249" s="94">
        <v>134.5872</v>
      </c>
      <c r="L249" s="46">
        <v>123.96729999999999</v>
      </c>
      <c r="M249" s="94">
        <v>131.64449999999999</v>
      </c>
      <c r="N249" s="46">
        <v>123.9568</v>
      </c>
      <c r="O249" s="94">
        <f t="shared" si="130"/>
        <v>122.5454</v>
      </c>
      <c r="P249" s="46">
        <f t="shared" si="131"/>
        <v>118.6114</v>
      </c>
      <c r="Q249" s="94">
        <f t="shared" si="132"/>
        <v>122.5454</v>
      </c>
      <c r="R249" s="46">
        <f t="shared" si="133"/>
        <v>118.6114</v>
      </c>
      <c r="S249" s="94">
        <f t="shared" si="134"/>
        <v>124.7954</v>
      </c>
      <c r="T249" s="46">
        <f t="shared" si="135"/>
        <v>117.6114</v>
      </c>
      <c r="U249" s="94">
        <f t="shared" si="136"/>
        <v>138.37395000000004</v>
      </c>
      <c r="V249" s="95">
        <f t="shared" si="137"/>
        <v>119.10301000000001</v>
      </c>
      <c r="W249" s="96">
        <v>10.579567183575774</v>
      </c>
      <c r="X249" s="96">
        <v>10.96953631516349</v>
      </c>
      <c r="Y249" s="96">
        <v>10.482286905768239</v>
      </c>
      <c r="Z249" s="96">
        <v>10.503443520612656</v>
      </c>
      <c r="AA249" s="96">
        <v>10.290006678700786</v>
      </c>
      <c r="AB249" s="96">
        <v>10.386138143612666</v>
      </c>
      <c r="AC249" s="96">
        <v>10.412255230027094</v>
      </c>
      <c r="AD249" s="96">
        <v>10.308290123885939</v>
      </c>
      <c r="AE249" s="96">
        <v>9.5789784719636852</v>
      </c>
      <c r="AF249" s="96">
        <f t="shared" si="138"/>
        <v>10.929451083918496</v>
      </c>
      <c r="AG249" s="96">
        <f t="shared" si="139"/>
        <v>10.6904018209772</v>
      </c>
      <c r="AH249" s="96">
        <f t="shared" si="140"/>
        <v>10.627546217677935</v>
      </c>
      <c r="AI249" s="96">
        <f t="shared" si="141"/>
        <v>10.736899995201144</v>
      </c>
      <c r="AJ249" s="96">
        <f t="shared" si="142"/>
        <v>10.430814958666982</v>
      </c>
      <c r="AK249" s="127"/>
      <c r="AL249" s="13"/>
      <c r="AM249" s="13"/>
      <c r="AN249" s="13"/>
      <c r="AO249" s="13"/>
      <c r="AP249" s="13"/>
      <c r="AQ249" s="13"/>
      <c r="AR249" s="8">
        <f t="shared" si="143"/>
        <v>10.614435664221054</v>
      </c>
      <c r="AS249" s="8">
        <f t="shared" si="144"/>
        <v>10.508769330100559</v>
      </c>
      <c r="AT249" s="8">
        <f t="shared" si="145"/>
        <v>11.016740671681699</v>
      </c>
      <c r="AU249" s="8">
        <f t="shared" si="146"/>
        <v>10.907069601672648</v>
      </c>
      <c r="AV249" s="8">
        <f t="shared" si="129"/>
        <v>10.76175381691899</v>
      </c>
      <c r="AW249" s="8"/>
      <c r="AX249" s="8">
        <f t="shared" si="147"/>
        <v>10.691734469487846</v>
      </c>
      <c r="AY249" s="8">
        <f t="shared" si="148"/>
        <v>10.596854317632769</v>
      </c>
      <c r="AZ249" s="8">
        <f t="shared" si="149"/>
        <v>10.391332263515556</v>
      </c>
      <c r="BA249" s="8">
        <v>10.696618183776669</v>
      </c>
      <c r="BB249" s="8">
        <f t="shared" si="150"/>
        <v>10.565919969977239</v>
      </c>
      <c r="BC249" s="8">
        <v>10.519148729139294</v>
      </c>
      <c r="BD249" s="8">
        <f t="shared" si="151"/>
        <v>10.611322672639535</v>
      </c>
      <c r="BE249" s="5"/>
      <c r="BF249" s="60">
        <f t="shared" si="152"/>
        <v>135.86974900000001</v>
      </c>
      <c r="BG249" s="62">
        <f t="shared" si="153"/>
        <v>121.35378</v>
      </c>
      <c r="BH249" s="62">
        <f t="shared" si="154"/>
        <v>131.19804399999998</v>
      </c>
      <c r="BI249" s="62">
        <f t="shared" si="155"/>
        <v>128.33878899999999</v>
      </c>
      <c r="BJ249" s="62">
        <f t="shared" si="156"/>
        <v>120.85378</v>
      </c>
      <c r="BK249" s="62">
        <f t="shared" si="157"/>
        <v>130.02064300000001</v>
      </c>
      <c r="BL249" s="62">
        <f t="shared" si="158"/>
        <v>130.08744580000001</v>
      </c>
      <c r="BM249" s="62">
        <f t="shared" si="159"/>
        <v>120.85378</v>
      </c>
      <c r="BN249" s="63">
        <f t="shared" si="160"/>
        <v>121.70627999999999</v>
      </c>
      <c r="BO249" s="50"/>
      <c r="BP249" s="104"/>
      <c r="BX249" s="53">
        <f t="shared" si="124"/>
        <v>2035</v>
      </c>
      <c r="BY249" s="97">
        <f t="shared" si="161"/>
        <v>49310</v>
      </c>
      <c r="BZ249" s="56">
        <f t="shared" si="125"/>
        <v>10.818555392291636</v>
      </c>
      <c r="CA249" s="56">
        <f t="shared" si="126"/>
        <v>10.565919969977239</v>
      </c>
      <c r="CB249" s="56">
        <v>10.693301857246059</v>
      </c>
      <c r="CC249" s="56">
        <v>10.5159061122274</v>
      </c>
      <c r="CD249" s="56">
        <v>10.693301857246059</v>
      </c>
      <c r="CE249" s="56">
        <f t="shared" si="127"/>
        <v>10.60604168175368</v>
      </c>
      <c r="CF249" s="1"/>
      <c r="CG249" s="98">
        <v>-0.5</v>
      </c>
      <c r="CH249" s="99">
        <v>-0.5</v>
      </c>
      <c r="CI249" s="99">
        <v>-0.5</v>
      </c>
      <c r="CJ249" s="99">
        <v>-0.5</v>
      </c>
      <c r="CK249" s="99">
        <v>1.75</v>
      </c>
      <c r="CL249" s="99">
        <v>-1.5</v>
      </c>
      <c r="CM249" s="99">
        <v>-6.6486499999999893</v>
      </c>
      <c r="CN249" s="100">
        <v>-4.6338899999999938</v>
      </c>
      <c r="CO249" s="13"/>
      <c r="CP249" s="101">
        <v>1.0405588474360636</v>
      </c>
      <c r="CQ249" s="102">
        <v>1.0177997149218392</v>
      </c>
      <c r="CR249" s="102">
        <v>1.011815429560956</v>
      </c>
      <c r="CS249" s="102">
        <v>0.97967934596944251</v>
      </c>
      <c r="CT249" s="102">
        <v>1.0415791432103805</v>
      </c>
      <c r="CU249" s="103">
        <v>1.0017824888297364</v>
      </c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</row>
    <row r="250" spans="1:143" ht="12.75" x14ac:dyDescent="0.2">
      <c r="A250" s="3">
        <f t="shared" si="123"/>
        <v>2035</v>
      </c>
      <c r="B250" s="43">
        <v>49341</v>
      </c>
      <c r="C250" s="43">
        <v>49368</v>
      </c>
      <c r="D250" s="44">
        <f t="shared" si="128"/>
        <v>49341</v>
      </c>
      <c r="E250" s="94">
        <v>140.9358</v>
      </c>
      <c r="F250" s="46">
        <v>120.0968</v>
      </c>
      <c r="G250" s="94">
        <v>122.9559</v>
      </c>
      <c r="H250" s="46">
        <v>118.31359999999999</v>
      </c>
      <c r="I250" s="94">
        <v>136.89320000000001</v>
      </c>
      <c r="J250" s="46">
        <v>115.01990000000001</v>
      </c>
      <c r="K250" s="94">
        <v>133.92959999999999</v>
      </c>
      <c r="L250" s="46">
        <v>122.8121</v>
      </c>
      <c r="M250" s="94">
        <v>128.94730000000001</v>
      </c>
      <c r="N250" s="46">
        <v>122.0318</v>
      </c>
      <c r="O250" s="94">
        <f t="shared" si="130"/>
        <v>121.9559</v>
      </c>
      <c r="P250" s="46">
        <f t="shared" si="131"/>
        <v>117.06359999999999</v>
      </c>
      <c r="Q250" s="94">
        <f t="shared" si="132"/>
        <v>122.9559</v>
      </c>
      <c r="R250" s="46">
        <f t="shared" si="133"/>
        <v>117.81359999999999</v>
      </c>
      <c r="S250" s="94">
        <f t="shared" si="134"/>
        <v>125.4559</v>
      </c>
      <c r="T250" s="46">
        <f t="shared" si="135"/>
        <v>120.56359999999999</v>
      </c>
      <c r="U250" s="94">
        <f t="shared" si="136"/>
        <v>136.80981</v>
      </c>
      <c r="V250" s="95">
        <f t="shared" si="137"/>
        <v>115.35527</v>
      </c>
      <c r="W250" s="96">
        <v>10.477761580468934</v>
      </c>
      <c r="X250" s="96">
        <v>10.801603118381815</v>
      </c>
      <c r="Y250" s="96">
        <v>10.224198982509954</v>
      </c>
      <c r="Z250" s="96">
        <v>10.22904895691558</v>
      </c>
      <c r="AA250" s="96">
        <v>10.040357642436547</v>
      </c>
      <c r="AB250" s="96">
        <v>10.191829554158202</v>
      </c>
      <c r="AC250" s="96">
        <v>10.219620772370428</v>
      </c>
      <c r="AD250" s="96">
        <v>10.117580379089006</v>
      </c>
      <c r="AE250" s="96">
        <v>9.5096787548601753</v>
      </c>
      <c r="AF250" s="96">
        <f t="shared" si="138"/>
        <v>10.654068409529014</v>
      </c>
      <c r="AG250" s="96">
        <f t="shared" si="139"/>
        <v>10.415513095223714</v>
      </c>
      <c r="AH250" s="96">
        <f t="shared" si="140"/>
        <v>10.353028430429019</v>
      </c>
      <c r="AI250" s="96">
        <f t="shared" si="141"/>
        <v>10.544332668773219</v>
      </c>
      <c r="AJ250" s="96">
        <f t="shared" si="142"/>
        <v>10.238180529206261</v>
      </c>
      <c r="AK250" s="127"/>
      <c r="AL250" s="13"/>
      <c r="AM250" s="13"/>
      <c r="AN250" s="13"/>
      <c r="AO250" s="13"/>
      <c r="AP250" s="13"/>
      <c r="AQ250" s="13"/>
      <c r="AR250" s="8">
        <f t="shared" si="143"/>
        <v>10.418649041945756</v>
      </c>
      <c r="AS250" s="8">
        <f t="shared" si="144"/>
        <v>10.314938915630659</v>
      </c>
      <c r="AT250" s="8">
        <f t="shared" si="145"/>
        <v>10.813533770097466</v>
      </c>
      <c r="AU250" s="8">
        <f t="shared" si="146"/>
        <v>10.705893047833168</v>
      </c>
      <c r="AV250" s="8">
        <f t="shared" si="129"/>
        <v>10.563253693876764</v>
      </c>
      <c r="AW250" s="8"/>
      <c r="AX250" s="8">
        <f t="shared" si="147"/>
        <v>10.412537721729324</v>
      </c>
      <c r="AY250" s="8">
        <f t="shared" si="148"/>
        <v>10.401385563034426</v>
      </c>
      <c r="AZ250" s="8">
        <f t="shared" si="149"/>
        <v>10.196956661128413</v>
      </c>
      <c r="BA250" s="8">
        <v>10.416623627568052</v>
      </c>
      <c r="BB250" s="8">
        <f t="shared" si="150"/>
        <v>10.310105812518238</v>
      </c>
      <c r="BC250" s="8">
        <v>10.243757649056001</v>
      </c>
      <c r="BD250" s="8">
        <f t="shared" si="151"/>
        <v>10.335687751798675</v>
      </c>
      <c r="BE250" s="5"/>
      <c r="BF250" s="60">
        <f t="shared" si="152"/>
        <v>131.97503</v>
      </c>
      <c r="BG250" s="62">
        <f t="shared" si="153"/>
        <v>120.959711</v>
      </c>
      <c r="BH250" s="62">
        <f t="shared" si="154"/>
        <v>127.48768099999999</v>
      </c>
      <c r="BI250" s="62">
        <f t="shared" si="155"/>
        <v>125.973635</v>
      </c>
      <c r="BJ250" s="62">
        <f t="shared" si="156"/>
        <v>120.744711</v>
      </c>
      <c r="BK250" s="62">
        <f t="shared" si="157"/>
        <v>129.14907499999998</v>
      </c>
      <c r="BL250" s="62">
        <f t="shared" si="158"/>
        <v>127.58435779999999</v>
      </c>
      <c r="BM250" s="62">
        <f t="shared" si="159"/>
        <v>119.85221099999998</v>
      </c>
      <c r="BN250" s="63">
        <f t="shared" si="160"/>
        <v>123.35221099999998</v>
      </c>
      <c r="BO250" s="50"/>
      <c r="BP250" s="104"/>
      <c r="BX250" s="53">
        <f t="shared" si="124"/>
        <v>2035</v>
      </c>
      <c r="BY250" s="97">
        <f t="shared" si="161"/>
        <v>49341</v>
      </c>
      <c r="BZ250" s="56">
        <f t="shared" si="125"/>
        <v>10.553005517553199</v>
      </c>
      <c r="CA250" s="56">
        <f t="shared" si="126"/>
        <v>10.310105812518238</v>
      </c>
      <c r="CB250" s="56">
        <v>10.41330730103744</v>
      </c>
      <c r="CC250" s="56">
        <v>10.240514529613893</v>
      </c>
      <c r="CD250" s="56">
        <v>10.41330730103744</v>
      </c>
      <c r="CE250" s="56">
        <f t="shared" si="127"/>
        <v>10.349833721712384</v>
      </c>
      <c r="CF250" s="1"/>
      <c r="CG250" s="98">
        <v>-1</v>
      </c>
      <c r="CH250" s="99">
        <v>-1.25</v>
      </c>
      <c r="CI250" s="99">
        <v>0</v>
      </c>
      <c r="CJ250" s="99">
        <v>-0.5</v>
      </c>
      <c r="CK250" s="99">
        <v>2.5</v>
      </c>
      <c r="CL250" s="99">
        <v>2.25</v>
      </c>
      <c r="CM250" s="99">
        <v>-4.1259900000000016</v>
      </c>
      <c r="CN250" s="100">
        <v>-4.7415299999999974</v>
      </c>
      <c r="CO250" s="13"/>
      <c r="CP250" s="101">
        <v>1.0415502413179956</v>
      </c>
      <c r="CQ250" s="102">
        <v>1.0182288831633826</v>
      </c>
      <c r="CR250" s="102">
        <v>1.0121203324019306</v>
      </c>
      <c r="CS250" s="102">
        <v>0.98155338631442712</v>
      </c>
      <c r="CT250" s="102">
        <v>1.0421792833557542</v>
      </c>
      <c r="CU250" s="103">
        <v>1.0018160905623827</v>
      </c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</row>
    <row r="251" spans="1:143" ht="12.75" x14ac:dyDescent="0.2">
      <c r="A251" s="3">
        <f t="shared" si="123"/>
        <v>2035</v>
      </c>
      <c r="B251" s="43">
        <v>49369</v>
      </c>
      <c r="C251" s="43">
        <v>49399</v>
      </c>
      <c r="D251" s="44">
        <f t="shared" si="128"/>
        <v>49369</v>
      </c>
      <c r="E251" s="94">
        <v>117.6918</v>
      </c>
      <c r="F251" s="46">
        <v>111.3659</v>
      </c>
      <c r="G251" s="94">
        <v>114.3464</v>
      </c>
      <c r="H251" s="46">
        <v>111.8574</v>
      </c>
      <c r="I251" s="94">
        <v>111.3276</v>
      </c>
      <c r="J251" s="46">
        <v>104.488</v>
      </c>
      <c r="K251" s="94">
        <v>119.9229</v>
      </c>
      <c r="L251" s="46">
        <v>114.2831</v>
      </c>
      <c r="M251" s="94">
        <v>118.4748</v>
      </c>
      <c r="N251" s="46">
        <v>113.9804</v>
      </c>
      <c r="O251" s="94">
        <f t="shared" si="130"/>
        <v>113.3464</v>
      </c>
      <c r="P251" s="46">
        <f t="shared" si="131"/>
        <v>110.3574</v>
      </c>
      <c r="Q251" s="94">
        <f t="shared" si="132"/>
        <v>114.3464</v>
      </c>
      <c r="R251" s="46">
        <f t="shared" si="133"/>
        <v>111.3574</v>
      </c>
      <c r="S251" s="94">
        <f t="shared" si="134"/>
        <v>116.5964</v>
      </c>
      <c r="T251" s="46">
        <f t="shared" si="135"/>
        <v>113.85740000000001</v>
      </c>
      <c r="U251" s="94">
        <f t="shared" si="136"/>
        <v>114.03099999999999</v>
      </c>
      <c r="V251" s="95">
        <f t="shared" si="137"/>
        <v>108.50488</v>
      </c>
      <c r="W251" s="96">
        <v>9.7170259770431713</v>
      </c>
      <c r="X251" s="96">
        <v>9.9055840528450894</v>
      </c>
      <c r="Y251" s="96">
        <v>9.5194801002398162</v>
      </c>
      <c r="Z251" s="96">
        <v>9.5929701639896745</v>
      </c>
      <c r="AA251" s="96">
        <v>9.3980916910336099</v>
      </c>
      <c r="AB251" s="96">
        <v>10.033930940263817</v>
      </c>
      <c r="AC251" s="96">
        <v>10.057096086782005</v>
      </c>
      <c r="AD251" s="96">
        <v>9.9566771387139408</v>
      </c>
      <c r="AE251" s="96">
        <v>9.2733016457579964</v>
      </c>
      <c r="AF251" s="96">
        <f t="shared" si="138"/>
        <v>10.015021256848808</v>
      </c>
      <c r="AG251" s="96">
        <f t="shared" si="139"/>
        <v>9.7779500478432091</v>
      </c>
      <c r="AH251" s="96">
        <f t="shared" si="140"/>
        <v>9.716455063043739</v>
      </c>
      <c r="AI251" s="96">
        <f t="shared" si="141"/>
        <v>10.378230500359253</v>
      </c>
      <c r="AJ251" s="96">
        <f t="shared" si="142"/>
        <v>10.075655952101297</v>
      </c>
      <c r="AK251" s="127"/>
      <c r="AL251" s="13"/>
      <c r="AM251" s="13"/>
      <c r="AN251" s="13"/>
      <c r="AO251" s="13"/>
      <c r="AP251" s="13"/>
      <c r="AQ251" s="13"/>
      <c r="AR251" s="8">
        <f t="shared" si="143"/>
        <v>10.253464891535732</v>
      </c>
      <c r="AS251" s="8">
        <f t="shared" si="144"/>
        <v>10.151402742874216</v>
      </c>
      <c r="AT251" s="8">
        <f t="shared" si="145"/>
        <v>10.642089168798575</v>
      </c>
      <c r="AU251" s="8">
        <f t="shared" si="146"/>
        <v>10.536158882257478</v>
      </c>
      <c r="AV251" s="8">
        <f t="shared" si="129"/>
        <v>10.3957789213665</v>
      </c>
      <c r="AW251" s="8"/>
      <c r="AX251" s="8">
        <f t="shared" si="147"/>
        <v>9.7653269027163958</v>
      </c>
      <c r="AY251" s="8">
        <f t="shared" si="148"/>
        <v>10.236469595922886</v>
      </c>
      <c r="AZ251" s="8">
        <f t="shared" si="149"/>
        <v>10.039003591333685</v>
      </c>
      <c r="BA251" s="8">
        <v>9.7675635624830086</v>
      </c>
      <c r="BB251" s="8">
        <f t="shared" si="150"/>
        <v>9.6519790050554484</v>
      </c>
      <c r="BC251" s="8">
        <v>9.605368978993706</v>
      </c>
      <c r="BD251" s="8">
        <f t="shared" si="151"/>
        <v>9.6967336654843539</v>
      </c>
      <c r="BE251" s="5"/>
      <c r="BF251" s="60">
        <f t="shared" si="152"/>
        <v>114.97166299999998</v>
      </c>
      <c r="BG251" s="62">
        <f t="shared" si="153"/>
        <v>113.27612999999999</v>
      </c>
      <c r="BH251" s="62">
        <f t="shared" si="154"/>
        <v>108.386572</v>
      </c>
      <c r="BI251" s="62">
        <f t="shared" si="155"/>
        <v>116.542208</v>
      </c>
      <c r="BJ251" s="62">
        <f t="shared" si="156"/>
        <v>113.06112999999999</v>
      </c>
      <c r="BK251" s="62">
        <f t="shared" si="157"/>
        <v>117.49778599999999</v>
      </c>
      <c r="BL251" s="62">
        <f t="shared" si="158"/>
        <v>111.65476839999999</v>
      </c>
      <c r="BM251" s="62">
        <f t="shared" si="159"/>
        <v>112.06112999999999</v>
      </c>
      <c r="BN251" s="63">
        <f t="shared" si="160"/>
        <v>115.41863000000001</v>
      </c>
      <c r="BO251" s="50"/>
      <c r="BP251" s="104"/>
      <c r="BX251" s="53">
        <f t="shared" si="124"/>
        <v>2035</v>
      </c>
      <c r="BY251" s="97">
        <f t="shared" si="161"/>
        <v>49369</v>
      </c>
      <c r="BZ251" s="56">
        <f t="shared" si="125"/>
        <v>9.8279114931986999</v>
      </c>
      <c r="CA251" s="56">
        <f t="shared" si="126"/>
        <v>9.6519790050554484</v>
      </c>
      <c r="CB251" s="56">
        <v>9.7642472359523964</v>
      </c>
      <c r="CC251" s="56">
        <v>9.6021246946279017</v>
      </c>
      <c r="CD251" s="56">
        <v>9.7642472359523964</v>
      </c>
      <c r="CE251" s="56">
        <f t="shared" si="127"/>
        <v>9.6906937880065787</v>
      </c>
      <c r="CF251" s="1"/>
      <c r="CG251" s="98">
        <v>-1</v>
      </c>
      <c r="CH251" s="99">
        <v>-1.5</v>
      </c>
      <c r="CI251" s="99">
        <v>0</v>
      </c>
      <c r="CJ251" s="99">
        <v>-0.5</v>
      </c>
      <c r="CK251" s="99">
        <v>2.25</v>
      </c>
      <c r="CL251" s="99">
        <v>2.0000000000000071</v>
      </c>
      <c r="CM251" s="99">
        <v>-3.6608000000000089</v>
      </c>
      <c r="CN251" s="100">
        <v>-2.8610199999999963</v>
      </c>
      <c r="CO251" s="13"/>
      <c r="CP251" s="101">
        <v>1.0439958725654583</v>
      </c>
      <c r="CQ251" s="102">
        <v>1.0192828582484199</v>
      </c>
      <c r="CR251" s="102">
        <v>1.0128724364762027</v>
      </c>
      <c r="CS251" s="102">
        <v>0.97968528311621306</v>
      </c>
      <c r="CT251" s="102">
        <v>1.0423387597862557</v>
      </c>
      <c r="CU251" s="103">
        <v>1.0018454497361007</v>
      </c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</row>
    <row r="252" spans="1:143" ht="12.75" x14ac:dyDescent="0.2">
      <c r="A252" s="3">
        <f t="shared" si="123"/>
        <v>2035</v>
      </c>
      <c r="B252" s="43">
        <v>49400</v>
      </c>
      <c r="C252" s="43">
        <v>49429</v>
      </c>
      <c r="D252" s="44">
        <f t="shared" si="128"/>
        <v>49400</v>
      </c>
      <c r="E252" s="94">
        <v>111.6298</v>
      </c>
      <c r="F252" s="46">
        <v>106.9843</v>
      </c>
      <c r="G252" s="94">
        <v>114.44670000000001</v>
      </c>
      <c r="H252" s="46">
        <v>111.8609</v>
      </c>
      <c r="I252" s="94">
        <v>104.8498</v>
      </c>
      <c r="J252" s="46">
        <v>100.2668</v>
      </c>
      <c r="K252" s="94">
        <v>121.8579</v>
      </c>
      <c r="L252" s="46">
        <v>115.6823</v>
      </c>
      <c r="M252" s="94">
        <v>118.7264</v>
      </c>
      <c r="N252" s="46">
        <v>114.2101</v>
      </c>
      <c r="O252" s="94">
        <f t="shared" si="130"/>
        <v>113.19670000000001</v>
      </c>
      <c r="P252" s="46">
        <f t="shared" si="131"/>
        <v>110.8609</v>
      </c>
      <c r="Q252" s="94">
        <f t="shared" si="132"/>
        <v>111.44670000000001</v>
      </c>
      <c r="R252" s="46">
        <f t="shared" si="133"/>
        <v>111.1109</v>
      </c>
      <c r="S252" s="94">
        <f t="shared" si="134"/>
        <v>116.69670000000001</v>
      </c>
      <c r="T252" s="46">
        <f t="shared" si="135"/>
        <v>109.8609</v>
      </c>
      <c r="U252" s="94">
        <f t="shared" si="136"/>
        <v>110.77782000000001</v>
      </c>
      <c r="V252" s="95">
        <f t="shared" si="137"/>
        <v>110.7294</v>
      </c>
      <c r="W252" s="96">
        <v>9.6263196064853727</v>
      </c>
      <c r="X252" s="96">
        <v>9.8838928104325792</v>
      </c>
      <c r="Y252" s="96">
        <v>9.372507728780942</v>
      </c>
      <c r="Z252" s="96">
        <v>9.3953943596786864</v>
      </c>
      <c r="AA252" s="96">
        <v>8.9561433097154381</v>
      </c>
      <c r="AB252" s="96">
        <v>9.9081427895735281</v>
      </c>
      <c r="AC252" s="96">
        <v>9.7960596243820017</v>
      </c>
      <c r="AD252" s="96">
        <v>9.3369561516462429</v>
      </c>
      <c r="AE252" s="96">
        <v>8.982501058555096</v>
      </c>
      <c r="AF252" s="96">
        <f t="shared" si="138"/>
        <v>9.8028461082783984</v>
      </c>
      <c r="AG252" s="96">
        <f t="shared" si="139"/>
        <v>9.5730745027060742</v>
      </c>
      <c r="AH252" s="96">
        <f t="shared" si="140"/>
        <v>9.5162811979361788</v>
      </c>
      <c r="AI252" s="96">
        <f t="shared" si="141"/>
        <v>9.7054306672185575</v>
      </c>
      <c r="AJ252" s="96">
        <f t="shared" si="142"/>
        <v>9.8146195635473195</v>
      </c>
      <c r="AK252" s="127"/>
      <c r="AL252" s="1"/>
      <c r="AM252" s="13"/>
      <c r="AN252" s="13"/>
      <c r="AO252" s="13"/>
      <c r="AP252" s="13"/>
      <c r="AQ252" s="13"/>
      <c r="AR252" s="8">
        <f t="shared" si="143"/>
        <v>9.9881569716251679</v>
      </c>
      <c r="AS252" s="8">
        <f t="shared" si="144"/>
        <v>9.5215409814475489</v>
      </c>
      <c r="AT252" s="8">
        <f t="shared" si="145"/>
        <v>10.366726124356363</v>
      </c>
      <c r="AU252" s="8">
        <f t="shared" si="146"/>
        <v>9.8824254684089627</v>
      </c>
      <c r="AV252" s="8">
        <f t="shared" si="129"/>
        <v>9.9397123864595098</v>
      </c>
      <c r="AW252" s="8"/>
      <c r="AX252" s="8">
        <f t="shared" si="147"/>
        <v>9.5642933207963843</v>
      </c>
      <c r="AY252" s="8">
        <f t="shared" si="148"/>
        <v>9.9715924143906651</v>
      </c>
      <c r="AZ252" s="8">
        <f t="shared" si="149"/>
        <v>9.9131720589642978</v>
      </c>
      <c r="BA252" s="8">
        <v>9.5659555322985597</v>
      </c>
      <c r="BB252" s="8">
        <f t="shared" si="150"/>
        <v>9.1991166407576994</v>
      </c>
      <c r="BC252" s="8">
        <v>9.4070756480883979</v>
      </c>
      <c r="BD252" s="8">
        <f t="shared" si="151"/>
        <v>9.4982647510584499</v>
      </c>
      <c r="BE252" s="5"/>
      <c r="BF252" s="60">
        <f t="shared" si="152"/>
        <v>109.63223500000001</v>
      </c>
      <c r="BG252" s="62">
        <f t="shared" si="153"/>
        <v>113.33480599999999</v>
      </c>
      <c r="BH252" s="62">
        <f t="shared" si="154"/>
        <v>102.87911</v>
      </c>
      <c r="BI252" s="62">
        <f t="shared" si="155"/>
        <v>116.784391</v>
      </c>
      <c r="BJ252" s="62">
        <f t="shared" si="156"/>
        <v>111.302306</v>
      </c>
      <c r="BK252" s="62">
        <f t="shared" si="157"/>
        <v>119.202392</v>
      </c>
      <c r="BL252" s="62">
        <f t="shared" si="158"/>
        <v>110.7569994</v>
      </c>
      <c r="BM252" s="62">
        <f t="shared" si="159"/>
        <v>112.192306</v>
      </c>
      <c r="BN252" s="63">
        <f t="shared" si="160"/>
        <v>113.757306</v>
      </c>
      <c r="BO252" s="50"/>
      <c r="BP252" s="104"/>
      <c r="BX252" s="53">
        <f t="shared" si="124"/>
        <v>2035</v>
      </c>
      <c r="BY252" s="97">
        <f t="shared" si="161"/>
        <v>49400</v>
      </c>
      <c r="BZ252" s="56">
        <f t="shared" si="125"/>
        <v>9.6766897919342973</v>
      </c>
      <c r="CA252" s="56">
        <f t="shared" si="126"/>
        <v>9.1991166407576994</v>
      </c>
      <c r="CB252" s="56">
        <v>9.5626392057679475</v>
      </c>
      <c r="CC252" s="56">
        <v>9.4038310018793911</v>
      </c>
      <c r="CD252" s="56">
        <v>9.5626392057679475</v>
      </c>
      <c r="CE252" s="56">
        <f t="shared" si="127"/>
        <v>9.2371342833697021</v>
      </c>
      <c r="CF252" s="1"/>
      <c r="CG252" s="98">
        <v>-1.25</v>
      </c>
      <c r="CH252" s="99">
        <v>-1</v>
      </c>
      <c r="CI252" s="99">
        <v>-3</v>
      </c>
      <c r="CJ252" s="99">
        <v>-0.75</v>
      </c>
      <c r="CK252" s="99">
        <v>2.25</v>
      </c>
      <c r="CL252" s="99">
        <v>-2</v>
      </c>
      <c r="CM252" s="99">
        <v>-0.85197999999999752</v>
      </c>
      <c r="CN252" s="100">
        <v>3.7451000000000008</v>
      </c>
      <c r="CO252" s="13"/>
      <c r="CP252" s="101">
        <v>1.0433671789603993</v>
      </c>
      <c r="CQ252" s="102">
        <v>1.0189114087419173</v>
      </c>
      <c r="CR252" s="102">
        <v>1.0128666060869451</v>
      </c>
      <c r="CS252" s="102">
        <v>0.95324825833300408</v>
      </c>
      <c r="CT252" s="102">
        <v>1.0394640940353295</v>
      </c>
      <c r="CU252" s="103">
        <v>1.0018946331358705</v>
      </c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</row>
    <row r="253" spans="1:143" ht="12.75" x14ac:dyDescent="0.2">
      <c r="A253" s="3">
        <f t="shared" si="123"/>
        <v>2035</v>
      </c>
      <c r="B253" s="43">
        <v>49430</v>
      </c>
      <c r="C253" s="43">
        <v>49460</v>
      </c>
      <c r="D253" s="44">
        <f t="shared" si="128"/>
        <v>49430</v>
      </c>
      <c r="E253" s="94">
        <v>107.2152</v>
      </c>
      <c r="F253" s="46">
        <v>100.67619999999999</v>
      </c>
      <c r="G253" s="94">
        <v>114.0239</v>
      </c>
      <c r="H253" s="46">
        <v>111.35899999999999</v>
      </c>
      <c r="I253" s="94">
        <v>100.47069999999999</v>
      </c>
      <c r="J253" s="46">
        <v>94.219409999999996</v>
      </c>
      <c r="K253" s="94">
        <v>114.9007</v>
      </c>
      <c r="L253" s="46">
        <v>112.2231</v>
      </c>
      <c r="M253" s="94">
        <v>118.0457</v>
      </c>
      <c r="N253" s="46">
        <v>113.6862</v>
      </c>
      <c r="O253" s="94">
        <f t="shared" si="130"/>
        <v>113.0239</v>
      </c>
      <c r="P253" s="46">
        <f t="shared" si="131"/>
        <v>109.85900000000001</v>
      </c>
      <c r="Q253" s="94">
        <f t="shared" si="132"/>
        <v>113.0239</v>
      </c>
      <c r="R253" s="46">
        <f t="shared" si="133"/>
        <v>110.35900000000001</v>
      </c>
      <c r="S253" s="94">
        <f t="shared" si="134"/>
        <v>116.7739</v>
      </c>
      <c r="T253" s="46">
        <f t="shared" si="135"/>
        <v>109.35900000000001</v>
      </c>
      <c r="U253" s="94">
        <f t="shared" si="136"/>
        <v>106.2106</v>
      </c>
      <c r="V253" s="95">
        <f t="shared" si="137"/>
        <v>101.89061</v>
      </c>
      <c r="W253" s="96">
        <v>9.7098097196786171</v>
      </c>
      <c r="X253" s="96">
        <v>10.179912905320121</v>
      </c>
      <c r="Y253" s="96">
        <v>9.4521463986554455</v>
      </c>
      <c r="Z253" s="96">
        <v>9.432670235026043</v>
      </c>
      <c r="AA253" s="96">
        <v>8.9934234411079945</v>
      </c>
      <c r="AB253" s="96">
        <v>9.8720493893299732</v>
      </c>
      <c r="AC253" s="96">
        <v>9.4929853761694769</v>
      </c>
      <c r="AD253" s="96">
        <v>9.3811679023923222</v>
      </c>
      <c r="AE253" s="96">
        <v>9.0461850735665603</v>
      </c>
      <c r="AF253" s="96">
        <f t="shared" si="138"/>
        <v>9.8409841561329614</v>
      </c>
      <c r="AG253" s="96">
        <f t="shared" si="139"/>
        <v>9.6107198509269089</v>
      </c>
      <c r="AH253" s="96">
        <f t="shared" si="140"/>
        <v>9.55355590197194</v>
      </c>
      <c r="AI253" s="96">
        <f t="shared" si="141"/>
        <v>9.7513762218409727</v>
      </c>
      <c r="AJ253" s="96">
        <f t="shared" si="142"/>
        <v>9.5115452130666558</v>
      </c>
      <c r="AK253" s="127"/>
      <c r="AL253" s="1"/>
      <c r="AM253" s="13"/>
      <c r="AN253" s="13"/>
      <c r="AO253" s="13"/>
      <c r="AP253" s="13"/>
      <c r="AQ253" s="13"/>
      <c r="AR253" s="8">
        <f t="shared" si="143"/>
        <v>9.6801233826298176</v>
      </c>
      <c r="AS253" s="8">
        <f t="shared" si="144"/>
        <v>9.5664761890357983</v>
      </c>
      <c r="AT253" s="8">
        <f t="shared" si="145"/>
        <v>10.047018115319867</v>
      </c>
      <c r="AU253" s="8">
        <f t="shared" si="146"/>
        <v>9.9290637126359513</v>
      </c>
      <c r="AV253" s="8">
        <f t="shared" si="129"/>
        <v>9.805670349905359</v>
      </c>
      <c r="AW253" s="8"/>
      <c r="AX253" s="8">
        <f t="shared" si="147"/>
        <v>9.6022215618905609</v>
      </c>
      <c r="AY253" s="8">
        <f t="shared" si="148"/>
        <v>9.6640589306641047</v>
      </c>
      <c r="AZ253" s="8">
        <f t="shared" si="149"/>
        <v>9.8770662108685521</v>
      </c>
      <c r="BA253" s="8">
        <v>9.6039923844664692</v>
      </c>
      <c r="BB253" s="8">
        <f t="shared" si="150"/>
        <v>9.2373174107060105</v>
      </c>
      <c r="BC253" s="8">
        <v>9.4444871247375524</v>
      </c>
      <c r="BD253" s="8">
        <f t="shared" si="151"/>
        <v>9.5357091260934634</v>
      </c>
      <c r="BE253" s="5"/>
      <c r="BF253" s="60">
        <f t="shared" si="152"/>
        <v>104.40342999999999</v>
      </c>
      <c r="BG253" s="62">
        <f t="shared" si="153"/>
        <v>112.877993</v>
      </c>
      <c r="BH253" s="62">
        <f t="shared" si="154"/>
        <v>97.782645299999984</v>
      </c>
      <c r="BI253" s="62">
        <f t="shared" si="155"/>
        <v>116.17111499999999</v>
      </c>
      <c r="BJ253" s="62">
        <f t="shared" si="156"/>
        <v>111.877993</v>
      </c>
      <c r="BK253" s="62">
        <f t="shared" si="157"/>
        <v>113.749332</v>
      </c>
      <c r="BL253" s="62">
        <f t="shared" si="158"/>
        <v>104.35300429999998</v>
      </c>
      <c r="BM253" s="62">
        <f t="shared" si="159"/>
        <v>111.662993</v>
      </c>
      <c r="BN253" s="63">
        <f t="shared" si="160"/>
        <v>113.585493</v>
      </c>
      <c r="BO253" s="50"/>
      <c r="BP253" s="104"/>
      <c r="BX253" s="53">
        <f t="shared" si="124"/>
        <v>2035</v>
      </c>
      <c r="BY253" s="97">
        <f t="shared" si="161"/>
        <v>49430</v>
      </c>
      <c r="BZ253" s="56">
        <f t="shared" si="125"/>
        <v>9.7586310100375009</v>
      </c>
      <c r="CA253" s="56">
        <f t="shared" si="126"/>
        <v>9.2373174107060105</v>
      </c>
      <c r="CB253" s="56">
        <v>9.6006760579358588</v>
      </c>
      <c r="CC253" s="56">
        <v>9.4412425467965431</v>
      </c>
      <c r="CD253" s="56">
        <v>9.6006760579358588</v>
      </c>
      <c r="CE253" s="56">
        <f t="shared" si="127"/>
        <v>9.2753938599219978</v>
      </c>
      <c r="CF253" s="1"/>
      <c r="CG253" s="98">
        <v>-1</v>
      </c>
      <c r="CH253" s="99">
        <v>-1.4999999999999929</v>
      </c>
      <c r="CI253" s="99">
        <v>-1</v>
      </c>
      <c r="CJ253" s="99">
        <v>-0.99999999999999289</v>
      </c>
      <c r="CK253" s="99">
        <v>2.75</v>
      </c>
      <c r="CL253" s="99">
        <v>-1.9999999999999929</v>
      </c>
      <c r="CM253" s="99">
        <v>-1.0046000000000035</v>
      </c>
      <c r="CN253" s="100">
        <v>1.2144100000000009</v>
      </c>
      <c r="CO253" s="13"/>
      <c r="CP253" s="101">
        <v>1.0432872040401391</v>
      </c>
      <c r="CQ253" s="102">
        <v>1.0188758444284123</v>
      </c>
      <c r="CR253" s="102">
        <v>1.0128156358627927</v>
      </c>
      <c r="CS253" s="102">
        <v>0.95343346232045656</v>
      </c>
      <c r="CT253" s="102">
        <v>1.0394629243715212</v>
      </c>
      <c r="CU253" s="103">
        <v>1.0019551106592632</v>
      </c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</row>
    <row r="254" spans="1:143" ht="12.75" x14ac:dyDescent="0.2">
      <c r="A254" s="3">
        <f t="shared" ref="A254:A260" si="162">YEAR(D254)</f>
        <v>2035</v>
      </c>
      <c r="B254" s="43">
        <v>49461</v>
      </c>
      <c r="C254" s="43">
        <v>49490</v>
      </c>
      <c r="D254" s="44">
        <f t="shared" si="128"/>
        <v>49461</v>
      </c>
      <c r="E254" s="94">
        <v>114.1391</v>
      </c>
      <c r="F254" s="46">
        <v>102.0793</v>
      </c>
      <c r="G254" s="94">
        <v>122.5514</v>
      </c>
      <c r="H254" s="46">
        <v>112.35809999999999</v>
      </c>
      <c r="I254" s="94">
        <v>107.0899</v>
      </c>
      <c r="J254" s="46">
        <v>95.560730000000007</v>
      </c>
      <c r="K254" s="94">
        <v>124.7128</v>
      </c>
      <c r="L254" s="46">
        <v>113.4717</v>
      </c>
      <c r="M254" s="94">
        <v>125.6454</v>
      </c>
      <c r="N254" s="46">
        <v>112.8099</v>
      </c>
      <c r="O254" s="94">
        <f t="shared" si="130"/>
        <v>122.3014</v>
      </c>
      <c r="P254" s="46">
        <f t="shared" si="131"/>
        <v>111.60809999999999</v>
      </c>
      <c r="Q254" s="94">
        <f t="shared" si="132"/>
        <v>122.5514</v>
      </c>
      <c r="R254" s="46">
        <f t="shared" si="133"/>
        <v>111.60809999999999</v>
      </c>
      <c r="S254" s="94">
        <f t="shared" si="134"/>
        <v>125.5514</v>
      </c>
      <c r="T254" s="46">
        <f t="shared" si="135"/>
        <v>110.35809999999999</v>
      </c>
      <c r="U254" s="94">
        <f t="shared" si="136"/>
        <v>115.98313</v>
      </c>
      <c r="V254" s="95">
        <f t="shared" si="137"/>
        <v>106.43028000000001</v>
      </c>
      <c r="W254" s="96">
        <v>9.9166075647309384</v>
      </c>
      <c r="X254" s="96">
        <v>10.221933997129234</v>
      </c>
      <c r="Y254" s="96">
        <v>9.5213730303643693</v>
      </c>
      <c r="Z254" s="96">
        <v>9.4837664088050584</v>
      </c>
      <c r="AA254" s="96">
        <v>9.0445198433205327</v>
      </c>
      <c r="AB254" s="96">
        <v>9.9454900950617233</v>
      </c>
      <c r="AC254" s="96">
        <v>9.5593544358093716</v>
      </c>
      <c r="AD254" s="96">
        <v>9.3535844356549251</v>
      </c>
      <c r="AE254" s="96">
        <v>9.1122862820872168</v>
      </c>
      <c r="AF254" s="96">
        <f t="shared" si="138"/>
        <v>9.8934411632611905</v>
      </c>
      <c r="AG254" s="96">
        <f t="shared" si="139"/>
        <v>9.6624345892443966</v>
      </c>
      <c r="AH254" s="96">
        <f t="shared" si="140"/>
        <v>9.6048994757372697</v>
      </c>
      <c r="AI254" s="96">
        <f t="shared" si="141"/>
        <v>9.7261440326620949</v>
      </c>
      <c r="AJ254" s="96">
        <f t="shared" si="142"/>
        <v>9.5779143670187139</v>
      </c>
      <c r="AK254" s="127"/>
      <c r="AL254" s="1"/>
      <c r="AM254" s="13"/>
      <c r="AN254" s="13"/>
      <c r="AO254" s="13"/>
      <c r="AP254" s="13"/>
      <c r="AQ254" s="13"/>
      <c r="AR254" s="8">
        <f t="shared" si="143"/>
        <v>9.7475784691628942</v>
      </c>
      <c r="AS254" s="8">
        <f t="shared" si="144"/>
        <v>9.5384413615763037</v>
      </c>
      <c r="AT254" s="8">
        <f t="shared" si="145"/>
        <v>10.117029738030272</v>
      </c>
      <c r="AU254" s="8">
        <f t="shared" si="146"/>
        <v>9.8999663700377329</v>
      </c>
      <c r="AV254" s="8">
        <f t="shared" si="129"/>
        <v>9.8257539847018016</v>
      </c>
      <c r="AW254" s="8"/>
      <c r="AX254" s="8">
        <f t="shared" si="147"/>
        <v>9.6542119707011178</v>
      </c>
      <c r="AY254" s="8">
        <f t="shared" si="148"/>
        <v>9.731404501074957</v>
      </c>
      <c r="AZ254" s="8">
        <f t="shared" si="149"/>
        <v>9.9505322447501445</v>
      </c>
      <c r="BA254" s="8">
        <v>9.656131350434336</v>
      </c>
      <c r="BB254" s="8">
        <f t="shared" si="150"/>
        <v>9.2896756463987433</v>
      </c>
      <c r="BC254" s="8">
        <v>9.4957688580210338</v>
      </c>
      <c r="BD254" s="8">
        <f t="shared" si="151"/>
        <v>9.5870362720291897</v>
      </c>
      <c r="BE254" s="5"/>
      <c r="BF254" s="60">
        <f t="shared" si="152"/>
        <v>108.95338599999999</v>
      </c>
      <c r="BG254" s="62">
        <f t="shared" si="153"/>
        <v>118.16828099999999</v>
      </c>
      <c r="BH254" s="62">
        <f t="shared" si="154"/>
        <v>102.13235689999999</v>
      </c>
      <c r="BI254" s="62">
        <f t="shared" si="155"/>
        <v>120.12613499999999</v>
      </c>
      <c r="BJ254" s="62">
        <f t="shared" si="156"/>
        <v>117.84578099999999</v>
      </c>
      <c r="BK254" s="62">
        <f t="shared" si="157"/>
        <v>119.87912699999998</v>
      </c>
      <c r="BL254" s="62">
        <f t="shared" si="158"/>
        <v>111.8754045</v>
      </c>
      <c r="BM254" s="62">
        <f t="shared" si="159"/>
        <v>117.70328099999998</v>
      </c>
      <c r="BN254" s="63">
        <f t="shared" si="160"/>
        <v>119.01828099999999</v>
      </c>
      <c r="BO254" s="50"/>
      <c r="BP254" s="104"/>
      <c r="BX254" s="53">
        <f t="shared" ref="BX254:BX260" si="163">YEAR($BY254)</f>
        <v>2035</v>
      </c>
      <c r="BY254" s="97">
        <f t="shared" si="161"/>
        <v>49461</v>
      </c>
      <c r="BZ254" s="56">
        <f t="shared" ref="BZ254:BZ260" si="164">(($Y254+BZ$4)*(1/(1-BZ$2))+BZ$3)</f>
        <v>9.8298591525510552</v>
      </c>
      <c r="CA254" s="56">
        <f t="shared" ref="CA254:CA260" si="165">(($AA254+CA$4)*(1/(1-CA$2))+CA$3)</f>
        <v>9.2896756463987433</v>
      </c>
      <c r="CB254" s="56">
        <v>9.6528150239037238</v>
      </c>
      <c r="CC254" s="56">
        <v>9.4925243736582932</v>
      </c>
      <c r="CD254" s="56">
        <v>9.6528150239037238</v>
      </c>
      <c r="CE254" s="56">
        <f t="shared" ref="CE254:CE260" si="166">(($AA254+CE$4)*(1/(1-CE$2))+CE$3)</f>
        <v>9.3278326963470164</v>
      </c>
      <c r="CF254" s="1"/>
      <c r="CG254" s="98">
        <v>-0.25</v>
      </c>
      <c r="CH254" s="99">
        <v>-0.75</v>
      </c>
      <c r="CI254" s="99">
        <v>0</v>
      </c>
      <c r="CJ254" s="99">
        <v>-0.75</v>
      </c>
      <c r="CK254" s="99">
        <v>3</v>
      </c>
      <c r="CL254" s="99">
        <v>-2</v>
      </c>
      <c r="CM254" s="99">
        <v>1.8440300000000036</v>
      </c>
      <c r="CN254" s="100">
        <v>4.3509799999999998</v>
      </c>
      <c r="CO254" s="13"/>
      <c r="CP254" s="101">
        <v>1.0431974741676235</v>
      </c>
      <c r="CQ254" s="102">
        <v>1.0188393695856381</v>
      </c>
      <c r="CR254" s="102">
        <v>1.0127726750861079</v>
      </c>
      <c r="CS254" s="102">
        <v>0.95368437532616646</v>
      </c>
      <c r="CT254" s="102">
        <v>1.0398306766320524</v>
      </c>
      <c r="CU254" s="103">
        <v>1.0019415465065107</v>
      </c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</row>
    <row r="255" spans="1:143" ht="12.75" x14ac:dyDescent="0.2">
      <c r="A255" s="3">
        <f t="shared" si="162"/>
        <v>2035</v>
      </c>
      <c r="B255" s="43">
        <v>49491</v>
      </c>
      <c r="C255" s="43">
        <v>49521</v>
      </c>
      <c r="D255" s="44">
        <f t="shared" ref="D255:D260" si="167">+B255</f>
        <v>49491</v>
      </c>
      <c r="E255" s="94">
        <v>156.35749999999999</v>
      </c>
      <c r="F255" s="46">
        <v>116.09650000000001</v>
      </c>
      <c r="G255" s="94">
        <v>165.3862</v>
      </c>
      <c r="H255" s="46">
        <v>122.1206</v>
      </c>
      <c r="I255" s="94">
        <v>147.45070000000001</v>
      </c>
      <c r="J255" s="46">
        <v>108.96129999999999</v>
      </c>
      <c r="K255" s="94">
        <v>167.941</v>
      </c>
      <c r="L255" s="46">
        <v>123.1537</v>
      </c>
      <c r="M255" s="94">
        <v>167.96619999999999</v>
      </c>
      <c r="N255" s="46">
        <v>124.898</v>
      </c>
      <c r="O255" s="94">
        <f t="shared" si="130"/>
        <v>169.88616999999999</v>
      </c>
      <c r="P255" s="46">
        <f t="shared" si="131"/>
        <v>121.1206</v>
      </c>
      <c r="Q255" s="94">
        <f t="shared" si="132"/>
        <v>170.38616999999999</v>
      </c>
      <c r="R255" s="46">
        <f t="shared" si="133"/>
        <v>122.1206</v>
      </c>
      <c r="S255" s="94">
        <f t="shared" si="134"/>
        <v>169.63616999999999</v>
      </c>
      <c r="T255" s="46">
        <f t="shared" si="135"/>
        <v>124.6206</v>
      </c>
      <c r="U255" s="94">
        <f t="shared" si="136"/>
        <v>154.94252999999998</v>
      </c>
      <c r="V255" s="95">
        <f t="shared" si="137"/>
        <v>117.86109</v>
      </c>
      <c r="W255" s="96">
        <v>10.069849856526471</v>
      </c>
      <c r="X255" s="96">
        <v>10.527882383417989</v>
      </c>
      <c r="Y255" s="96">
        <v>9.7196463911441313</v>
      </c>
      <c r="Z255" s="96">
        <v>9.6109980934703785</v>
      </c>
      <c r="AA255" s="96">
        <v>9.1717498928444474</v>
      </c>
      <c r="AB255" s="96">
        <v>10.029516049554537</v>
      </c>
      <c r="AC255" s="96">
        <v>9.6047246833742328</v>
      </c>
      <c r="AD255" s="96">
        <v>9.5011286207796086</v>
      </c>
      <c r="AE255" s="96">
        <v>9.1530767887961417</v>
      </c>
      <c r="AF255" s="96">
        <f t="shared" si="138"/>
        <v>10.022282887521252</v>
      </c>
      <c r="AG255" s="96">
        <f t="shared" si="139"/>
        <v>9.7905330622332603</v>
      </c>
      <c r="AH255" s="96">
        <f t="shared" si="140"/>
        <v>9.7325028069956367</v>
      </c>
      <c r="AI255" s="96">
        <f t="shared" si="141"/>
        <v>9.8765313430206536</v>
      </c>
      <c r="AJ255" s="96">
        <f t="shared" si="142"/>
        <v>9.6232845378348593</v>
      </c>
      <c r="AK255" s="127"/>
      <c r="AL255" s="1"/>
      <c r="AM255" s="13"/>
      <c r="AN255" s="13"/>
      <c r="AO255" s="13"/>
      <c r="AP255" s="13"/>
      <c r="AQ255" s="13"/>
      <c r="AR255" s="8">
        <f t="shared" si="143"/>
        <v>9.7936911305765157</v>
      </c>
      <c r="AS255" s="8">
        <f t="shared" si="144"/>
        <v>9.6883998788287524</v>
      </c>
      <c r="AT255" s="8">
        <f t="shared" si="145"/>
        <v>10.164890061380092</v>
      </c>
      <c r="AU255" s="8">
        <f t="shared" si="146"/>
        <v>10.055608289301183</v>
      </c>
      <c r="AV255" s="8">
        <f t="shared" si="129"/>
        <v>9.9256473400216354</v>
      </c>
      <c r="AW255" s="8"/>
      <c r="AX255" s="8">
        <f t="shared" si="147"/>
        <v>9.7836703393064486</v>
      </c>
      <c r="AY255" s="8">
        <f t="shared" si="148"/>
        <v>9.7774422966760337</v>
      </c>
      <c r="AZ255" s="8">
        <f t="shared" si="149"/>
        <v>10.034587178021752</v>
      </c>
      <c r="BA255" s="8">
        <v>9.7859595060921709</v>
      </c>
      <c r="BB255" s="8">
        <f t="shared" si="150"/>
        <v>9.4200476614862687</v>
      </c>
      <c r="BC255" s="8">
        <v>9.6234624692682242</v>
      </c>
      <c r="BD255" s="8">
        <f t="shared" si="151"/>
        <v>9.7148430873635139</v>
      </c>
      <c r="BE255" s="5"/>
      <c r="BF255" s="60">
        <f t="shared" si="152"/>
        <v>139.04526999999999</v>
      </c>
      <c r="BG255" s="62">
        <f t="shared" si="153"/>
        <v>146.781992</v>
      </c>
      <c r="BH255" s="62">
        <f t="shared" si="154"/>
        <v>130.90025800000001</v>
      </c>
      <c r="BI255" s="62">
        <f t="shared" si="155"/>
        <v>149.44687399999998</v>
      </c>
      <c r="BJ255" s="62">
        <f t="shared" si="156"/>
        <v>149.63197489999999</v>
      </c>
      <c r="BK255" s="62">
        <f t="shared" si="157"/>
        <v>148.68246099999999</v>
      </c>
      <c r="BL255" s="62">
        <f t="shared" si="158"/>
        <v>138.99751079999999</v>
      </c>
      <c r="BM255" s="62">
        <f t="shared" si="159"/>
        <v>148.91697489999999</v>
      </c>
      <c r="BN255" s="63">
        <f t="shared" si="160"/>
        <v>150.2794749</v>
      </c>
      <c r="BO255" s="50"/>
      <c r="BP255" s="104"/>
      <c r="BX255" s="53">
        <f t="shared" si="163"/>
        <v>2035</v>
      </c>
      <c r="BY255" s="97">
        <f t="shared" si="161"/>
        <v>49491</v>
      </c>
      <c r="BZ255" s="56">
        <f t="shared" si="164"/>
        <v>10.033865079889013</v>
      </c>
      <c r="CA255" s="56">
        <f t="shared" si="165"/>
        <v>9.4200476614862687</v>
      </c>
      <c r="CB255" s="56">
        <v>9.7826431795615605</v>
      </c>
      <c r="CC255" s="56">
        <v>9.6202182179191951</v>
      </c>
      <c r="CD255" s="56">
        <v>9.7826431795615605</v>
      </c>
      <c r="CE255" s="56">
        <f t="shared" si="166"/>
        <v>9.4584054072705737</v>
      </c>
      <c r="CF255" s="1"/>
      <c r="CG255" s="98">
        <v>4.4999700000000047</v>
      </c>
      <c r="CH255" s="99">
        <v>-1</v>
      </c>
      <c r="CI255" s="99">
        <v>4.9999700000000047</v>
      </c>
      <c r="CJ255" s="99">
        <v>0</v>
      </c>
      <c r="CK255" s="99">
        <v>4.2499700000000047</v>
      </c>
      <c r="CL255" s="99">
        <v>2.5</v>
      </c>
      <c r="CM255" s="99">
        <v>-1.4149700000000109</v>
      </c>
      <c r="CN255" s="100">
        <v>1.7645899999999983</v>
      </c>
      <c r="CO255" s="13"/>
      <c r="CP255" s="101">
        <v>1.0427931407384521</v>
      </c>
      <c r="CQ255" s="102">
        <v>1.0186801586075493</v>
      </c>
      <c r="CR255" s="102">
        <v>1.0126422575827798</v>
      </c>
      <c r="CS255" s="102">
        <v>0.95429733765899383</v>
      </c>
      <c r="CT255" s="102">
        <v>1.0395113819867687</v>
      </c>
      <c r="CU255" s="103">
        <v>1.0019323671497584</v>
      </c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</row>
    <row r="256" spans="1:143" ht="12.75" x14ac:dyDescent="0.2">
      <c r="A256" s="3">
        <f t="shared" si="162"/>
        <v>2035</v>
      </c>
      <c r="B256" s="43">
        <v>49522</v>
      </c>
      <c r="C256" s="43">
        <v>49552</v>
      </c>
      <c r="D256" s="44">
        <f t="shared" si="167"/>
        <v>49522</v>
      </c>
      <c r="E256" s="94">
        <v>169.29050000000001</v>
      </c>
      <c r="F256" s="46">
        <v>121.6272</v>
      </c>
      <c r="G256" s="94">
        <v>171.64519999999999</v>
      </c>
      <c r="H256" s="46">
        <v>123.608</v>
      </c>
      <c r="I256" s="94">
        <v>160.1343</v>
      </c>
      <c r="J256" s="46">
        <v>114.3152</v>
      </c>
      <c r="K256" s="94">
        <v>176.0017</v>
      </c>
      <c r="L256" s="46">
        <v>124.72539999999999</v>
      </c>
      <c r="M256" s="94">
        <v>175.8236</v>
      </c>
      <c r="N256" s="46">
        <v>126.7634</v>
      </c>
      <c r="O256" s="94">
        <f t="shared" si="130"/>
        <v>175.14519999999999</v>
      </c>
      <c r="P256" s="46">
        <f t="shared" si="131"/>
        <v>122.608</v>
      </c>
      <c r="Q256" s="94">
        <f t="shared" si="132"/>
        <v>175.89519999999999</v>
      </c>
      <c r="R256" s="46">
        <f t="shared" si="133"/>
        <v>123.608</v>
      </c>
      <c r="S256" s="94">
        <f t="shared" si="134"/>
        <v>175.39519999999999</v>
      </c>
      <c r="T256" s="46">
        <f t="shared" si="135"/>
        <v>126.108</v>
      </c>
      <c r="U256" s="94">
        <f t="shared" si="136"/>
        <v>163.54920000000001</v>
      </c>
      <c r="V256" s="95">
        <f t="shared" si="137"/>
        <v>119.30543</v>
      </c>
      <c r="W256" s="96">
        <v>10.145062084811501</v>
      </c>
      <c r="X256" s="96">
        <v>10.757690678042085</v>
      </c>
      <c r="Y256" s="96">
        <v>9.9229057593913392</v>
      </c>
      <c r="Z256" s="96">
        <v>9.7890693650680269</v>
      </c>
      <c r="AA256" s="96">
        <v>9.3498202183070909</v>
      </c>
      <c r="AB256" s="96">
        <v>10.151445223419671</v>
      </c>
      <c r="AC256" s="96">
        <v>9.7118014128158805</v>
      </c>
      <c r="AD256" s="96">
        <v>9.5580868605998077</v>
      </c>
      <c r="AE256" s="96">
        <v>9.2028953911813929</v>
      </c>
      <c r="AF256" s="96">
        <f t="shared" si="138"/>
        <v>10.201716098715272</v>
      </c>
      <c r="AG256" s="96">
        <f t="shared" si="139"/>
        <v>9.9693471134710361</v>
      </c>
      <c r="AH256" s="96">
        <f t="shared" si="140"/>
        <v>9.910821804620916</v>
      </c>
      <c r="AI256" s="96">
        <f t="shared" si="141"/>
        <v>9.9358421317448347</v>
      </c>
      <c r="AJ256" s="96">
        <f t="shared" si="142"/>
        <v>9.7303611229982252</v>
      </c>
      <c r="AK256" s="127"/>
      <c r="AL256" s="1"/>
      <c r="AM256" s="13"/>
      <c r="AN256" s="13"/>
      <c r="AO256" s="13"/>
      <c r="AP256" s="13"/>
      <c r="AQ256" s="13"/>
      <c r="AR256" s="8">
        <f t="shared" si="143"/>
        <v>9.9025200048946846</v>
      </c>
      <c r="AS256" s="8">
        <f t="shared" si="144"/>
        <v>9.7462901520477772</v>
      </c>
      <c r="AT256" s="8">
        <f t="shared" si="145"/>
        <v>10.277843531316353</v>
      </c>
      <c r="AU256" s="8">
        <f t="shared" si="146"/>
        <v>10.115692593918082</v>
      </c>
      <c r="AV256" s="8">
        <f t="shared" si="129"/>
        <v>10.010586570544223</v>
      </c>
      <c r="AW256" s="8"/>
      <c r="AX256" s="8">
        <f t="shared" si="147"/>
        <v>9.9648580393447563</v>
      </c>
      <c r="AY256" s="8">
        <f t="shared" si="148"/>
        <v>9.8860944828167217</v>
      </c>
      <c r="AZ256" s="8">
        <f t="shared" si="149"/>
        <v>10.156558402686303</v>
      </c>
      <c r="BA256" s="8">
        <v>9.9676648308822386</v>
      </c>
      <c r="BB256" s="8">
        <f t="shared" si="150"/>
        <v>9.6025154609151482</v>
      </c>
      <c r="BC256" s="8">
        <v>9.8021803212450962</v>
      </c>
      <c r="BD256" s="8">
        <f t="shared" si="151"/>
        <v>9.8937193019266978</v>
      </c>
      <c r="BE256" s="5"/>
      <c r="BF256" s="60">
        <f t="shared" si="152"/>
        <v>148.79528099999999</v>
      </c>
      <c r="BG256" s="62">
        <f t="shared" si="153"/>
        <v>150.98920399999997</v>
      </c>
      <c r="BH256" s="62">
        <f t="shared" si="154"/>
        <v>140.43208699999997</v>
      </c>
      <c r="BI256" s="62">
        <f t="shared" si="155"/>
        <v>154.72771399999999</v>
      </c>
      <c r="BJ256" s="62">
        <f t="shared" si="156"/>
        <v>153.41170399999999</v>
      </c>
      <c r="BK256" s="62">
        <f t="shared" si="157"/>
        <v>153.95289099999999</v>
      </c>
      <c r="BL256" s="62">
        <f t="shared" si="158"/>
        <v>144.52437889999999</v>
      </c>
      <c r="BM256" s="62">
        <f t="shared" si="159"/>
        <v>152.55420399999997</v>
      </c>
      <c r="BN256" s="63">
        <f t="shared" si="160"/>
        <v>154.20170399999998</v>
      </c>
      <c r="BO256" s="50"/>
      <c r="BP256" s="104"/>
      <c r="BX256" s="53">
        <f t="shared" si="163"/>
        <v>2035</v>
      </c>
      <c r="BY256" s="97">
        <f t="shared" si="161"/>
        <v>49522</v>
      </c>
      <c r="BZ256" s="56">
        <f t="shared" si="164"/>
        <v>10.243001172333924</v>
      </c>
      <c r="CA256" s="56">
        <f t="shared" si="165"/>
        <v>9.6025154609151482</v>
      </c>
      <c r="CB256" s="56">
        <v>9.9643485043516264</v>
      </c>
      <c r="CC256" s="56">
        <v>9.7989363960181795</v>
      </c>
      <c r="CD256" s="56">
        <v>9.9643485043516264</v>
      </c>
      <c r="CE256" s="56">
        <f t="shared" si="166"/>
        <v>9.6411540992478351</v>
      </c>
      <c r="CF256" s="1"/>
      <c r="CG256" s="98">
        <v>3.5</v>
      </c>
      <c r="CH256" s="99">
        <v>-1</v>
      </c>
      <c r="CI256" s="99">
        <v>4.25</v>
      </c>
      <c r="CJ256" s="99">
        <v>0</v>
      </c>
      <c r="CK256" s="99">
        <v>3.75</v>
      </c>
      <c r="CL256" s="99">
        <v>2.5</v>
      </c>
      <c r="CM256" s="99">
        <v>-5.7412999999999954</v>
      </c>
      <c r="CN256" s="100">
        <v>-2.3217700000000008</v>
      </c>
      <c r="CO256" s="13"/>
      <c r="CP256" s="101">
        <v>1.0421538267079566</v>
      </c>
      <c r="CQ256" s="102">
        <v>1.0184162295392782</v>
      </c>
      <c r="CR256" s="102">
        <v>1.0124375908487644</v>
      </c>
      <c r="CS256" s="102">
        <v>0.95512861025090057</v>
      </c>
      <c r="CT256" s="102">
        <v>1.0395220588235292</v>
      </c>
      <c r="CU256" s="103">
        <v>1.0019110471264221</v>
      </c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</row>
    <row r="257" spans="1:143" ht="12.75" x14ac:dyDescent="0.2">
      <c r="A257" s="3">
        <f t="shared" si="162"/>
        <v>2035</v>
      </c>
      <c r="B257" s="43">
        <v>49553</v>
      </c>
      <c r="C257" s="43">
        <v>49582</v>
      </c>
      <c r="D257" s="44">
        <f t="shared" si="167"/>
        <v>49553</v>
      </c>
      <c r="E257" s="94">
        <v>143.07490000000001</v>
      </c>
      <c r="F257" s="46">
        <v>118.5508</v>
      </c>
      <c r="G257" s="94">
        <v>137.77289999999999</v>
      </c>
      <c r="H257" s="46">
        <v>117.62739999999999</v>
      </c>
      <c r="I257" s="94">
        <v>136.27010000000001</v>
      </c>
      <c r="J257" s="46">
        <v>111.9344</v>
      </c>
      <c r="K257" s="94">
        <v>149.01519999999999</v>
      </c>
      <c r="L257" s="46">
        <v>122.51860000000001</v>
      </c>
      <c r="M257" s="94">
        <v>144.99449999999999</v>
      </c>
      <c r="N257" s="46">
        <v>121.5839</v>
      </c>
      <c r="O257" s="94">
        <f t="shared" si="130"/>
        <v>139.77289999999999</v>
      </c>
      <c r="P257" s="46">
        <f t="shared" si="131"/>
        <v>115.12739999999999</v>
      </c>
      <c r="Q257" s="94">
        <f t="shared" si="132"/>
        <v>138.77289999999999</v>
      </c>
      <c r="R257" s="46">
        <f t="shared" si="133"/>
        <v>114.62739999999999</v>
      </c>
      <c r="S257" s="94">
        <f t="shared" si="134"/>
        <v>141.02289999999999</v>
      </c>
      <c r="T257" s="46">
        <f t="shared" si="135"/>
        <v>119.87739999999999</v>
      </c>
      <c r="U257" s="94">
        <f t="shared" si="136"/>
        <v>136.77983</v>
      </c>
      <c r="V257" s="95">
        <f t="shared" si="137"/>
        <v>115.63488</v>
      </c>
      <c r="W257" s="96">
        <v>10.031472328159717</v>
      </c>
      <c r="X257" s="96">
        <v>10.555014903278954</v>
      </c>
      <c r="Y257" s="96">
        <v>9.8601595536692415</v>
      </c>
      <c r="Z257" s="96">
        <v>9.7305016969028575</v>
      </c>
      <c r="AA257" s="96">
        <v>9.2912544622953295</v>
      </c>
      <c r="AB257" s="96">
        <v>10.312520079420459</v>
      </c>
      <c r="AC257" s="96">
        <v>10.075844889530426</v>
      </c>
      <c r="AD257" s="96">
        <v>9.6146379853415098</v>
      </c>
      <c r="AE257" s="96">
        <v>9.2627343593865312</v>
      </c>
      <c r="AF257" s="96">
        <f t="shared" si="138"/>
        <v>10.143022902587784</v>
      </c>
      <c r="AG257" s="96">
        <f t="shared" si="139"/>
        <v>9.9106549288996337</v>
      </c>
      <c r="AH257" s="96">
        <f t="shared" si="140"/>
        <v>9.852129874823758</v>
      </c>
      <c r="AI257" s="96">
        <f t="shared" si="141"/>
        <v>9.9921460027570799</v>
      </c>
      <c r="AJ257" s="96">
        <f t="shared" si="142"/>
        <v>10.094404647041872</v>
      </c>
      <c r="AK257" s="127"/>
      <c r="AL257" s="1"/>
      <c r="AM257" s="13"/>
      <c r="AN257" s="13"/>
      <c r="AO257" s="13"/>
      <c r="AP257" s="13"/>
      <c r="AQ257" s="13"/>
      <c r="AR257" s="8">
        <f t="shared" si="143"/>
        <v>10.272520489409926</v>
      </c>
      <c r="AS257" s="8">
        <f t="shared" si="144"/>
        <v>9.8037666483804351</v>
      </c>
      <c r="AT257" s="8">
        <f t="shared" si="145"/>
        <v>10.661866970554639</v>
      </c>
      <c r="AU257" s="8">
        <f t="shared" si="146"/>
        <v>10.175347439575791</v>
      </c>
      <c r="AV257" s="8">
        <f t="shared" ref="AV257:AV260" si="168">(AR257+AS257+AT257+AU257)/4</f>
        <v>10.228375386980197</v>
      </c>
      <c r="AW257" s="8"/>
      <c r="AX257" s="8">
        <f t="shared" ref="AX257:AX260" si="169">(Z257*(1/(1-$AX$2))+0.00447)</f>
        <v>9.9052653773940342</v>
      </c>
      <c r="AY257" s="8">
        <f t="shared" si="148"/>
        <v>10.255494256245992</v>
      </c>
      <c r="AZ257" s="8">
        <f t="shared" si="149"/>
        <v>10.317688810006317</v>
      </c>
      <c r="BA257" s="8">
        <v>9.9079020141085472</v>
      </c>
      <c r="BB257" s="8">
        <f t="shared" si="150"/>
        <v>9.542503414586875</v>
      </c>
      <c r="BC257" s="8">
        <v>9.7434000832183827</v>
      </c>
      <c r="BD257" s="8">
        <f t="shared" si="151"/>
        <v>9.834886887898401</v>
      </c>
      <c r="BE257" s="5"/>
      <c r="BF257" s="60">
        <f t="shared" si="152"/>
        <v>132.529537</v>
      </c>
      <c r="BG257" s="62">
        <f t="shared" si="153"/>
        <v>129.11033499999996</v>
      </c>
      <c r="BH257" s="62">
        <f t="shared" si="154"/>
        <v>125.80574899999999</v>
      </c>
      <c r="BI257" s="62">
        <f t="shared" si="155"/>
        <v>134.92794199999997</v>
      </c>
      <c r="BJ257" s="62">
        <f t="shared" si="156"/>
        <v>128.39033499999999</v>
      </c>
      <c r="BK257" s="62">
        <f t="shared" si="157"/>
        <v>137.62166199999999</v>
      </c>
      <c r="BL257" s="62">
        <f t="shared" si="158"/>
        <v>127.6875015</v>
      </c>
      <c r="BM257" s="62">
        <f t="shared" si="159"/>
        <v>129.17533499999999</v>
      </c>
      <c r="BN257" s="63">
        <f t="shared" si="160"/>
        <v>131.93033499999999</v>
      </c>
      <c r="BO257" s="50"/>
      <c r="BP257" s="104"/>
      <c r="BX257" s="53">
        <f t="shared" si="163"/>
        <v>2035</v>
      </c>
      <c r="BY257" s="97">
        <f t="shared" si="161"/>
        <v>49553</v>
      </c>
      <c r="BZ257" s="56">
        <f t="shared" si="164"/>
        <v>10.178440820731806</v>
      </c>
      <c r="CA257" s="56">
        <f t="shared" si="165"/>
        <v>9.542503414586875</v>
      </c>
      <c r="CB257" s="56">
        <v>9.904585687577935</v>
      </c>
      <c r="CC257" s="56">
        <v>9.74015605073002</v>
      </c>
      <c r="CD257" s="56">
        <v>9.904585687577935</v>
      </c>
      <c r="CE257" s="56">
        <f t="shared" si="166"/>
        <v>9.5810496698433187</v>
      </c>
      <c r="CF257" s="1"/>
      <c r="CG257" s="98">
        <v>2</v>
      </c>
      <c r="CH257" s="99">
        <v>-2.5</v>
      </c>
      <c r="CI257" s="99">
        <v>1</v>
      </c>
      <c r="CJ257" s="99">
        <v>-3</v>
      </c>
      <c r="CK257" s="99">
        <v>3.25</v>
      </c>
      <c r="CL257" s="99">
        <v>2.25</v>
      </c>
      <c r="CM257" s="99">
        <v>-6.2950699999999955</v>
      </c>
      <c r="CN257" s="100">
        <v>-2.9159199999999998</v>
      </c>
      <c r="CO257" s="13"/>
      <c r="CP257" s="101">
        <v>1.0423946491696547</v>
      </c>
      <c r="CQ257" s="102">
        <v>1.0185142799013249</v>
      </c>
      <c r="CR257" s="102">
        <v>1.0124996821037104</v>
      </c>
      <c r="CS257" s="102">
        <v>0.95485872688893969</v>
      </c>
      <c r="CT257" s="102">
        <v>1.0392638826330352</v>
      </c>
      <c r="CU257" s="103">
        <v>1.0018420050839341</v>
      </c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</row>
    <row r="258" spans="1:143" ht="12.75" x14ac:dyDescent="0.2">
      <c r="A258" s="3">
        <f t="shared" si="162"/>
        <v>2035</v>
      </c>
      <c r="B258" s="43">
        <v>49583</v>
      </c>
      <c r="C258" s="43">
        <v>49613</v>
      </c>
      <c r="D258" s="44">
        <f t="shared" si="167"/>
        <v>49583</v>
      </c>
      <c r="E258" s="94">
        <v>133.3595</v>
      </c>
      <c r="F258" s="46">
        <v>117.78440000000001</v>
      </c>
      <c r="G258" s="94">
        <v>120.2841</v>
      </c>
      <c r="H258" s="46">
        <v>116.3094</v>
      </c>
      <c r="I258" s="94">
        <v>130.48099999999999</v>
      </c>
      <c r="J258" s="46">
        <v>111.6358</v>
      </c>
      <c r="K258" s="94">
        <v>135.9579</v>
      </c>
      <c r="L258" s="46">
        <v>122.3571</v>
      </c>
      <c r="M258" s="94">
        <v>129.7801</v>
      </c>
      <c r="N258" s="46">
        <v>120.238</v>
      </c>
      <c r="O258" s="94">
        <f t="shared" si="130"/>
        <v>120.5341</v>
      </c>
      <c r="P258" s="46">
        <f t="shared" si="131"/>
        <v>115.3094</v>
      </c>
      <c r="Q258" s="94">
        <f t="shared" si="132"/>
        <v>119.7841</v>
      </c>
      <c r="R258" s="46">
        <f t="shared" si="133"/>
        <v>115.3094</v>
      </c>
      <c r="S258" s="94">
        <f t="shared" si="134"/>
        <v>123.2841</v>
      </c>
      <c r="T258" s="46">
        <f t="shared" si="135"/>
        <v>117.3094</v>
      </c>
      <c r="U258" s="94">
        <f t="shared" si="136"/>
        <v>128.78352999999998</v>
      </c>
      <c r="V258" s="95">
        <f t="shared" si="137"/>
        <v>115.76226000000001</v>
      </c>
      <c r="W258" s="96">
        <v>10.095949736989686</v>
      </c>
      <c r="X258" s="96">
        <v>10.734571905539701</v>
      </c>
      <c r="Y258" s="96">
        <v>9.9587201449447083</v>
      </c>
      <c r="Z258" s="96">
        <v>9.9473195485323007</v>
      </c>
      <c r="AA258" s="96">
        <v>9.5080705449090246</v>
      </c>
      <c r="AB258" s="96">
        <v>10.609939728669294</v>
      </c>
      <c r="AC258" s="96">
        <v>10.373361528645491</v>
      </c>
      <c r="AD258" s="96">
        <v>9.919624932673992</v>
      </c>
      <c r="AE258" s="96">
        <v>9.5525924852818118</v>
      </c>
      <c r="AF258" s="96">
        <f t="shared" si="138"/>
        <v>10.361327200961449</v>
      </c>
      <c r="AG258" s="96">
        <f t="shared" si="139"/>
        <v>10.128339630870569</v>
      </c>
      <c r="AH258" s="96">
        <f t="shared" si="140"/>
        <v>10.069319412637244</v>
      </c>
      <c r="AI258" s="96">
        <f t="shared" si="141"/>
        <v>10.299854537490097</v>
      </c>
      <c r="AJ258" s="96">
        <f t="shared" si="142"/>
        <v>10.391921403513352</v>
      </c>
      <c r="AK258" s="127"/>
      <c r="AL258" s="1"/>
      <c r="AM258" s="13"/>
      <c r="AN258" s="13"/>
      <c r="AO258" s="13"/>
      <c r="AP258" s="13"/>
      <c r="AQ258" s="13"/>
      <c r="AR258" s="8">
        <f t="shared" si="143"/>
        <v>10.574905527640503</v>
      </c>
      <c r="AS258" s="8">
        <f t="shared" si="144"/>
        <v>10.11374423485516</v>
      </c>
      <c r="AT258" s="8">
        <f t="shared" si="145"/>
        <v>10.975712349723928</v>
      </c>
      <c r="AU258" s="8">
        <f t="shared" si="146"/>
        <v>10.497073123261764</v>
      </c>
      <c r="AV258" s="8">
        <f t="shared" si="168"/>
        <v>10.540358808870339</v>
      </c>
      <c r="AW258" s="8"/>
      <c r="AX258" s="8">
        <f t="shared" si="169"/>
        <v>10.125877762039378</v>
      </c>
      <c r="AY258" s="8">
        <f t="shared" si="148"/>
        <v>10.557388359863511</v>
      </c>
      <c r="AZ258" s="8">
        <f t="shared" si="149"/>
        <v>10.615211033016758</v>
      </c>
      <c r="BA258" s="8">
        <v>10.129144618156083</v>
      </c>
      <c r="BB258" s="8">
        <f t="shared" si="150"/>
        <v>9.7646738035751888</v>
      </c>
      <c r="BC258" s="8">
        <v>9.9610051699533351</v>
      </c>
      <c r="BD258" s="8">
        <f t="shared" si="151"/>
        <v>10.052684830268509</v>
      </c>
      <c r="BE258" s="5"/>
      <c r="BF258" s="60">
        <f t="shared" si="152"/>
        <v>126.662207</v>
      </c>
      <c r="BG258" s="62">
        <f t="shared" si="153"/>
        <v>118.57497899999998</v>
      </c>
      <c r="BH258" s="62">
        <f t="shared" si="154"/>
        <v>122.37756399999999</v>
      </c>
      <c r="BI258" s="62">
        <f t="shared" si="155"/>
        <v>125.676997</v>
      </c>
      <c r="BJ258" s="62">
        <f t="shared" si="156"/>
        <v>117.85997899999998</v>
      </c>
      <c r="BK258" s="62">
        <f t="shared" si="157"/>
        <v>130.109556</v>
      </c>
      <c r="BL258" s="62">
        <f t="shared" si="158"/>
        <v>123.1843839</v>
      </c>
      <c r="BM258" s="62">
        <f t="shared" si="159"/>
        <v>118.28747899999999</v>
      </c>
      <c r="BN258" s="63">
        <f t="shared" si="160"/>
        <v>120.714979</v>
      </c>
      <c r="BO258" s="50"/>
      <c r="BP258" s="104"/>
      <c r="BX258" s="53">
        <f t="shared" si="163"/>
        <v>2035</v>
      </c>
      <c r="BY258" s="97">
        <f t="shared" si="161"/>
        <v>49583</v>
      </c>
      <c r="BZ258" s="56">
        <f t="shared" si="164"/>
        <v>10.279851039144674</v>
      </c>
      <c r="CA258" s="56">
        <f t="shared" si="165"/>
        <v>9.7646738035751888</v>
      </c>
      <c r="CB258" s="56">
        <v>10.125828291625471</v>
      </c>
      <c r="CC258" s="56">
        <v>9.957761534548025</v>
      </c>
      <c r="CD258" s="56">
        <v>10.125828291625471</v>
      </c>
      <c r="CE258" s="56">
        <f t="shared" si="166"/>
        <v>9.8035620698984243</v>
      </c>
      <c r="CF258" s="1"/>
      <c r="CG258" s="98">
        <v>0.25</v>
      </c>
      <c r="CH258" s="99">
        <v>-1</v>
      </c>
      <c r="CI258" s="99">
        <v>-0.5</v>
      </c>
      <c r="CJ258" s="99">
        <v>-1</v>
      </c>
      <c r="CK258" s="99">
        <v>3</v>
      </c>
      <c r="CL258" s="99">
        <v>1</v>
      </c>
      <c r="CM258" s="99">
        <v>-4.5759699999999981</v>
      </c>
      <c r="CN258" s="100">
        <v>-2.0221399999999932</v>
      </c>
      <c r="CO258" s="13"/>
      <c r="CP258" s="101">
        <v>1.0416200213946314</v>
      </c>
      <c r="CQ258" s="102">
        <v>1.0181978754633429</v>
      </c>
      <c r="CR258" s="102">
        <v>1.0122645968604622</v>
      </c>
      <c r="CS258" s="102">
        <v>0.95584247580665216</v>
      </c>
      <c r="CT258" s="102">
        <v>1.038331046526132</v>
      </c>
      <c r="CU258" s="103">
        <v>1.0017891861588559</v>
      </c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</row>
    <row r="259" spans="1:143" ht="12.75" x14ac:dyDescent="0.2">
      <c r="A259" s="3">
        <f t="shared" si="162"/>
        <v>2035</v>
      </c>
      <c r="B259" s="43">
        <v>49614</v>
      </c>
      <c r="C259" s="43">
        <v>49643</v>
      </c>
      <c r="D259" s="44">
        <f t="shared" si="167"/>
        <v>49614</v>
      </c>
      <c r="E259" s="94">
        <v>146.9032</v>
      </c>
      <c r="F259" s="46">
        <v>128.3595</v>
      </c>
      <c r="G259" s="94">
        <v>123.5025</v>
      </c>
      <c r="H259" s="46">
        <v>120.1285</v>
      </c>
      <c r="I259" s="94">
        <v>144.47540000000001</v>
      </c>
      <c r="J259" s="46">
        <v>122.3227</v>
      </c>
      <c r="K259" s="94">
        <v>140.941</v>
      </c>
      <c r="L259" s="46">
        <v>127.678</v>
      </c>
      <c r="M259" s="94">
        <v>134.2199</v>
      </c>
      <c r="N259" s="46">
        <v>125.11060000000001</v>
      </c>
      <c r="O259" s="94">
        <f t="shared" si="130"/>
        <v>122.7525</v>
      </c>
      <c r="P259" s="46">
        <f t="shared" si="131"/>
        <v>119.1285</v>
      </c>
      <c r="Q259" s="94">
        <f t="shared" si="132"/>
        <v>123.0025</v>
      </c>
      <c r="R259" s="46">
        <f t="shared" si="133"/>
        <v>119.6285</v>
      </c>
      <c r="S259" s="94">
        <f t="shared" si="134"/>
        <v>126.2525</v>
      </c>
      <c r="T259" s="46">
        <f t="shared" si="135"/>
        <v>120.6285</v>
      </c>
      <c r="U259" s="94">
        <f t="shared" si="136"/>
        <v>142.52028000000001</v>
      </c>
      <c r="V259" s="95">
        <f t="shared" si="137"/>
        <v>124.51819</v>
      </c>
      <c r="W259" s="96">
        <v>10.593154084306097</v>
      </c>
      <c r="X259" s="96">
        <v>11.16811416811027</v>
      </c>
      <c r="Y259" s="96">
        <v>10.543609723974653</v>
      </c>
      <c r="Z259" s="96">
        <v>10.592066258037514</v>
      </c>
      <c r="AA259" s="96">
        <v>10.394095274883959</v>
      </c>
      <c r="AB259" s="96">
        <v>10.985465755408086</v>
      </c>
      <c r="AC259" s="96">
        <v>10.818172020984168</v>
      </c>
      <c r="AD259" s="96">
        <v>10.710160992109401</v>
      </c>
      <c r="AE259" s="96">
        <v>9.9796065657855078</v>
      </c>
      <c r="AF259" s="96">
        <f t="shared" si="138"/>
        <v>11.005083221641618</v>
      </c>
      <c r="AG259" s="96">
        <f t="shared" si="139"/>
        <v>10.772591048300661</v>
      </c>
      <c r="AH259" s="96">
        <f t="shared" si="140"/>
        <v>10.71381841267695</v>
      </c>
      <c r="AI259" s="96">
        <f t="shared" si="141"/>
        <v>11.116003574095316</v>
      </c>
      <c r="AJ259" s="96">
        <f t="shared" si="142"/>
        <v>10.836731882398155</v>
      </c>
      <c r="AK259" s="127"/>
      <c r="AL259" s="1"/>
      <c r="AM259" s="13"/>
      <c r="AN259" s="13"/>
      <c r="AO259" s="13"/>
      <c r="AP259" s="13"/>
      <c r="AQ259" s="13"/>
      <c r="AR259" s="8">
        <f t="shared" si="143"/>
        <v>11.026994654928517</v>
      </c>
      <c r="AS259" s="8">
        <f t="shared" si="144"/>
        <v>10.917216192813703</v>
      </c>
      <c r="AT259" s="8">
        <f t="shared" si="145"/>
        <v>11.444935577176828</v>
      </c>
      <c r="AU259" s="8">
        <f t="shared" si="146"/>
        <v>11.330996530229758</v>
      </c>
      <c r="AV259" s="8">
        <f t="shared" si="168"/>
        <v>11.1800357387872</v>
      </c>
      <c r="AW259" s="8"/>
      <c r="AX259" s="8">
        <f t="shared" si="169"/>
        <v>10.781908194991365</v>
      </c>
      <c r="AY259" s="8">
        <f t="shared" si="148"/>
        <v>11.008743501759682</v>
      </c>
      <c r="AZ259" s="8">
        <f t="shared" si="149"/>
        <v>10.990866570758742</v>
      </c>
      <c r="BA259" s="8">
        <v>10.787049474636042</v>
      </c>
      <c r="BB259" s="8">
        <f t="shared" si="150"/>
        <v>10.672579049988688</v>
      </c>
      <c r="BC259" s="8">
        <v>10.608093211490347</v>
      </c>
      <c r="BD259" s="8">
        <f t="shared" si="151"/>
        <v>10.700346015105488</v>
      </c>
      <c r="BE259" s="5"/>
      <c r="BF259" s="60">
        <f t="shared" si="152"/>
        <v>138.92940899999999</v>
      </c>
      <c r="BG259" s="62">
        <f t="shared" si="153"/>
        <v>122.05167999999999</v>
      </c>
      <c r="BH259" s="62">
        <f t="shared" si="154"/>
        <v>134.94973899999999</v>
      </c>
      <c r="BI259" s="62">
        <f t="shared" si="155"/>
        <v>130.30290099999999</v>
      </c>
      <c r="BJ259" s="62">
        <f t="shared" si="156"/>
        <v>121.55168</v>
      </c>
      <c r="BK259" s="62">
        <f t="shared" si="157"/>
        <v>135.23791</v>
      </c>
      <c r="BL259" s="62">
        <f t="shared" si="158"/>
        <v>134.77938130000001</v>
      </c>
      <c r="BM259" s="62">
        <f t="shared" si="159"/>
        <v>121.19417999999999</v>
      </c>
      <c r="BN259" s="63">
        <f t="shared" si="160"/>
        <v>123.83417999999999</v>
      </c>
      <c r="BO259" s="50"/>
      <c r="BP259" s="104"/>
      <c r="BX259" s="53">
        <f t="shared" si="163"/>
        <v>2035</v>
      </c>
      <c r="BY259" s="97">
        <f t="shared" si="161"/>
        <v>49614</v>
      </c>
      <c r="BZ259" s="56">
        <f t="shared" si="164"/>
        <v>10.881651202772563</v>
      </c>
      <c r="CA259" s="56">
        <f t="shared" si="165"/>
        <v>10.672579049988688</v>
      </c>
      <c r="CB259" s="56">
        <v>10.78373314810543</v>
      </c>
      <c r="CC259" s="56">
        <v>10.604850756883238</v>
      </c>
      <c r="CD259" s="56">
        <v>10.78373314810543</v>
      </c>
      <c r="CE259" s="56">
        <f t="shared" si="166"/>
        <v>10.712864953698645</v>
      </c>
      <c r="CF259" s="1"/>
      <c r="CG259" s="98">
        <v>-0.75</v>
      </c>
      <c r="CH259" s="99">
        <v>-1</v>
      </c>
      <c r="CI259" s="99">
        <v>-0.5</v>
      </c>
      <c r="CJ259" s="99">
        <v>-0.5</v>
      </c>
      <c r="CK259" s="99">
        <v>2.75</v>
      </c>
      <c r="CL259" s="99">
        <v>0.5</v>
      </c>
      <c r="CM259" s="99">
        <v>-4.3829199999999986</v>
      </c>
      <c r="CN259" s="100">
        <v>-3.8413099999999929</v>
      </c>
      <c r="CO259" s="13"/>
      <c r="CP259" s="101">
        <v>1.0389930494714095</v>
      </c>
      <c r="CQ259" s="102">
        <v>1.017043396997839</v>
      </c>
      <c r="CR259" s="102">
        <v>1.0114946556859996</v>
      </c>
      <c r="CS259" s="102">
        <v>0.98130950294959407</v>
      </c>
      <c r="CT259" s="102">
        <v>1.0378932288958975</v>
      </c>
      <c r="CU259" s="103">
        <v>1.0017156189953336</v>
      </c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</row>
    <row r="260" spans="1:143" ht="12.75" x14ac:dyDescent="0.2">
      <c r="A260" s="3">
        <f t="shared" si="162"/>
        <v>2035</v>
      </c>
      <c r="B260" s="43">
        <v>49644</v>
      </c>
      <c r="C260" s="43">
        <v>49674</v>
      </c>
      <c r="D260" s="44">
        <f t="shared" si="167"/>
        <v>49644</v>
      </c>
      <c r="E260" s="94">
        <v>152.0317</v>
      </c>
      <c r="F260" s="46">
        <v>133.45939999999999</v>
      </c>
      <c r="G260" s="94">
        <v>124.6678</v>
      </c>
      <c r="H260" s="46">
        <v>121.9738</v>
      </c>
      <c r="I260" s="94">
        <v>148.72980000000001</v>
      </c>
      <c r="J260" s="46">
        <v>128.12289999999999</v>
      </c>
      <c r="K260" s="94">
        <v>139.12629999999999</v>
      </c>
      <c r="L260" s="46">
        <v>128.31710000000001</v>
      </c>
      <c r="M260" s="94">
        <v>135.14529999999999</v>
      </c>
      <c r="N260" s="46">
        <v>127.6345</v>
      </c>
      <c r="O260" s="94">
        <f t="shared" si="130"/>
        <v>124.1678</v>
      </c>
      <c r="P260" s="46">
        <f t="shared" si="131"/>
        <v>121.4738</v>
      </c>
      <c r="Q260" s="94">
        <f t="shared" si="132"/>
        <v>124.1678</v>
      </c>
      <c r="R260" s="46">
        <f t="shared" si="133"/>
        <v>121.4738</v>
      </c>
      <c r="S260" s="94">
        <f t="shared" si="134"/>
        <v>127.1678</v>
      </c>
      <c r="T260" s="46">
        <f t="shared" si="135"/>
        <v>122.7238</v>
      </c>
      <c r="U260" s="94">
        <f t="shared" si="136"/>
        <v>147.24673999999999</v>
      </c>
      <c r="V260" s="95">
        <f t="shared" si="137"/>
        <v>131.22818999999998</v>
      </c>
      <c r="W260" s="96">
        <v>10.950576593604209</v>
      </c>
      <c r="X260" s="96">
        <v>11.376448527850579</v>
      </c>
      <c r="Y260" s="96">
        <v>10.863977077787871</v>
      </c>
      <c r="Z260" s="96">
        <v>10.909022779360155</v>
      </c>
      <c r="AA260" s="96">
        <v>10.71414367769407</v>
      </c>
      <c r="AB260" s="96">
        <v>11.059871443731152</v>
      </c>
      <c r="AC260" s="96">
        <v>10.892918612162743</v>
      </c>
      <c r="AD260" s="96">
        <v>10.784154631016788</v>
      </c>
      <c r="AE260" s="96">
        <v>10.044962595054642</v>
      </c>
      <c r="AF260" s="96">
        <f t="shared" si="138"/>
        <v>11.330332837247791</v>
      </c>
      <c r="AG260" s="96">
        <f t="shared" si="139"/>
        <v>11.093632061700347</v>
      </c>
      <c r="AH260" s="96">
        <f t="shared" si="140"/>
        <v>11.032384344033863</v>
      </c>
      <c r="AI260" s="96">
        <f t="shared" si="141"/>
        <v>11.204350244988508</v>
      </c>
      <c r="AJ260" s="96">
        <f t="shared" si="142"/>
        <v>10.911478494390748</v>
      </c>
      <c r="AK260" s="127"/>
      <c r="AL260" s="1"/>
      <c r="AM260" s="13"/>
      <c r="AN260" s="13"/>
      <c r="AO260" s="13"/>
      <c r="AP260" s="13"/>
      <c r="AQ260" s="13"/>
      <c r="AR260" s="8">
        <f t="shared" si="143"/>
        <v>11.102964358331887</v>
      </c>
      <c r="AS260" s="8">
        <f t="shared" si="144"/>
        <v>10.99242062304786</v>
      </c>
      <c r="AT260" s="8">
        <f t="shared" si="145"/>
        <v>11.523784519272397</v>
      </c>
      <c r="AU260" s="8">
        <f t="shared" si="146"/>
        <v>11.409051195434628</v>
      </c>
      <c r="AV260" s="8">
        <f t="shared" si="168"/>
        <v>11.257055174021692</v>
      </c>
      <c r="AW260" s="8"/>
      <c r="AX260" s="8">
        <f t="shared" si="169"/>
        <v>11.104411777940735</v>
      </c>
      <c r="AY260" s="8">
        <f t="shared" si="148"/>
        <v>11.084589865208262</v>
      </c>
      <c r="AZ260" s="8">
        <f t="shared" si="149"/>
        <v>11.065297920033784</v>
      </c>
      <c r="BA260" s="8">
        <v>11.110474313028202</v>
      </c>
      <c r="BB260" s="8">
        <f t="shared" si="150"/>
        <v>11.000531097135026</v>
      </c>
      <c r="BC260" s="8">
        <v>10.926200523206147</v>
      </c>
      <c r="BD260" s="8">
        <f t="shared" si="151"/>
        <v>11.018735288156861</v>
      </c>
      <c r="BE260" s="5"/>
      <c r="BF260" s="60">
        <f t="shared" si="152"/>
        <v>144.04561100000001</v>
      </c>
      <c r="BG260" s="62">
        <f t="shared" si="153"/>
        <v>123.50937999999999</v>
      </c>
      <c r="BH260" s="62">
        <f t="shared" si="154"/>
        <v>139.868833</v>
      </c>
      <c r="BI260" s="62">
        <f t="shared" si="155"/>
        <v>131.91565599999998</v>
      </c>
      <c r="BJ260" s="62">
        <f t="shared" si="156"/>
        <v>123.00937999999999</v>
      </c>
      <c r="BK260" s="62">
        <f t="shared" si="157"/>
        <v>134.47834399999999</v>
      </c>
      <c r="BL260" s="62">
        <f t="shared" si="158"/>
        <v>140.35876349999998</v>
      </c>
      <c r="BM260" s="62">
        <f t="shared" si="159"/>
        <v>123.00937999999999</v>
      </c>
      <c r="BN260" s="63">
        <f t="shared" si="160"/>
        <v>125.25688</v>
      </c>
      <c r="BO260" s="50"/>
      <c r="BP260" s="104"/>
      <c r="BX260" s="53">
        <f t="shared" si="163"/>
        <v>2035</v>
      </c>
      <c r="BY260" s="97">
        <f t="shared" si="161"/>
        <v>49644</v>
      </c>
      <c r="BZ260" s="56">
        <f t="shared" si="164"/>
        <v>11.211281158337146</v>
      </c>
      <c r="CA260" s="56">
        <f t="shared" si="165"/>
        <v>11.000531097135026</v>
      </c>
      <c r="CB260" s="56">
        <v>11.10715798649759</v>
      </c>
      <c r="CC260" s="56">
        <v>10.922958649077298</v>
      </c>
      <c r="CD260" s="56">
        <v>11.10715798649759</v>
      </c>
      <c r="CE260" s="56">
        <f t="shared" si="166"/>
        <v>11.041321853134308</v>
      </c>
      <c r="CF260" s="1"/>
      <c r="CG260" s="98">
        <v>-0.5</v>
      </c>
      <c r="CH260" s="99">
        <v>-0.5</v>
      </c>
      <c r="CI260" s="99">
        <v>-0.5</v>
      </c>
      <c r="CJ260" s="99">
        <v>-0.5</v>
      </c>
      <c r="CK260" s="99">
        <v>2.5</v>
      </c>
      <c r="CL260" s="99">
        <v>0.75</v>
      </c>
      <c r="CM260" s="99">
        <v>-4.7849599999999981</v>
      </c>
      <c r="CN260" s="100">
        <v>-2.2312100000000044</v>
      </c>
      <c r="CO260" s="13"/>
      <c r="CP260" s="101">
        <v>1.0386203298323617</v>
      </c>
      <c r="CQ260" s="102">
        <v>1.0169226232334461</v>
      </c>
      <c r="CR260" s="102">
        <v>1.0113082140507679</v>
      </c>
      <c r="CS260" s="102">
        <v>0.9821359707823879</v>
      </c>
      <c r="CT260" s="102">
        <v>1.0389641681104216</v>
      </c>
      <c r="CU260" s="103">
        <v>1.0017038484256442</v>
      </c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</row>
  </sheetData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2015-03-17T15:43:50Z</dcterms:created>
  <dcterms:modified xsi:type="dcterms:W3CDTF">2015-03-17T21:33:04Z</dcterms:modified>
</cp:coreProperties>
</file>